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EGA\Документы\"/>
    </mc:Choice>
  </mc:AlternateContent>
  <xr:revisionPtr revIDLastSave="0" documentId="13_ncr:1_{25A78ECA-9416-419F-BF11-2AB0B29533CA}" xr6:coauthVersionLast="47" xr6:coauthVersionMax="47" xr10:uidLastSave="{00000000-0000-0000-0000-000000000000}"/>
  <bookViews>
    <workbookView xWindow="-107" yWindow="-107" windowWidth="20847" windowHeight="11111" tabRatio="520" xr2:uid="{00000000-000D-0000-FFFF-FFFF00000000}"/>
  </bookViews>
  <sheets>
    <sheet name=" прайс" sheetId="2" r:id="rId1"/>
    <sheet name="data" sheetId="4" state="hidden" r:id="rId2"/>
  </sheets>
  <calcPr calcId="191029" refMode="R1C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74" i="2" l="1"/>
  <c r="I74" i="2" s="1"/>
  <c r="F73" i="2"/>
  <c r="I73" i="2" s="1"/>
  <c r="F78" i="2" l="1"/>
  <c r="I78" i="2" s="1"/>
  <c r="J27" i="4" l="1"/>
  <c r="I172" i="2" l="1"/>
  <c r="I109" i="2" l="1"/>
  <c r="I118" i="2"/>
  <c r="I114" i="2"/>
  <c r="I120" i="2"/>
  <c r="I143" i="2" l="1"/>
  <c r="I142" i="2"/>
  <c r="I141" i="2"/>
  <c r="I140" i="2"/>
  <c r="I145" i="2" l="1"/>
  <c r="J35" i="4" l="1"/>
  <c r="F28" i="2" s="1"/>
  <c r="I28" i="2" s="1"/>
  <c r="J34" i="4"/>
  <c r="F52" i="2" s="1"/>
  <c r="F53" i="2" l="1"/>
  <c r="F55" i="2"/>
  <c r="I55" i="2" s="1"/>
  <c r="I29" i="2"/>
  <c r="F54" i="2"/>
  <c r="J16" i="4" l="1"/>
  <c r="F71" i="2" l="1"/>
  <c r="F75" i="2"/>
  <c r="F69" i="2"/>
  <c r="I69" i="2" s="1"/>
  <c r="F70" i="2"/>
  <c r="F72" i="2"/>
  <c r="F115" i="2" l="1"/>
  <c r="I115" i="2" s="1"/>
  <c r="F113" i="2"/>
  <c r="I113" i="2" s="1"/>
  <c r="F108" i="2"/>
  <c r="I108" i="2" s="1"/>
  <c r="F107" i="2"/>
  <c r="I107" i="2" s="1"/>
  <c r="F104" i="2"/>
  <c r="I104" i="2" s="1"/>
  <c r="F121" i="2"/>
  <c r="I121" i="2" s="1"/>
  <c r="F122" i="2"/>
  <c r="I122" i="2" s="1"/>
  <c r="F116" i="2"/>
  <c r="F119" i="2"/>
  <c r="I119" i="2" s="1"/>
  <c r="F123" i="2"/>
  <c r="I123" i="2" s="1"/>
  <c r="F117" i="2"/>
  <c r="F106" i="2"/>
  <c r="I106" i="2" s="1"/>
  <c r="F105" i="2"/>
  <c r="I105" i="2" s="1"/>
  <c r="F112" i="2"/>
  <c r="F111" i="2"/>
  <c r="I111" i="2" s="1"/>
  <c r="F110" i="2"/>
  <c r="I117" i="2" l="1"/>
  <c r="I116" i="2"/>
  <c r="J33" i="4" l="1"/>
  <c r="F169" i="2" s="1"/>
  <c r="J32" i="4"/>
  <c r="F170" i="2" s="1"/>
  <c r="J31" i="4"/>
  <c r="F166" i="2" s="1"/>
  <c r="I166" i="2" s="1"/>
  <c r="F167" i="2" l="1"/>
  <c r="I167" i="2" s="1"/>
  <c r="I168" i="2"/>
  <c r="I169" i="2"/>
  <c r="I170" i="2"/>
  <c r="J11" i="4" l="1"/>
  <c r="F47" i="2" l="1"/>
  <c r="I47" i="2" s="1"/>
  <c r="F48" i="2"/>
  <c r="I48" i="2" s="1"/>
  <c r="F49" i="2"/>
  <c r="I49" i="2" s="1"/>
  <c r="F50" i="2"/>
  <c r="I50" i="2" s="1"/>
  <c r="J30" i="4" l="1"/>
  <c r="J29" i="4"/>
  <c r="J28" i="4"/>
  <c r="F130" i="2" s="1"/>
  <c r="J26" i="4"/>
  <c r="J25" i="4"/>
  <c r="J24" i="4"/>
  <c r="J23" i="4"/>
  <c r="J22" i="4"/>
  <c r="J21" i="4"/>
  <c r="F147" i="2" s="1"/>
  <c r="J20" i="4"/>
  <c r="J19" i="4"/>
  <c r="J18" i="4"/>
  <c r="J17" i="4"/>
  <c r="J15" i="4"/>
  <c r="J14" i="4"/>
  <c r="J13" i="4"/>
  <c r="J12" i="4"/>
  <c r="J10" i="4"/>
  <c r="J9" i="4"/>
  <c r="F31" i="2" s="1"/>
  <c r="I31" i="2" s="1"/>
  <c r="J8" i="4"/>
  <c r="F176" i="2" l="1"/>
  <c r="I176" i="2" s="1"/>
  <c r="F177" i="2"/>
  <c r="I177" i="2" s="1"/>
  <c r="I175" i="2"/>
  <c r="F181" i="2"/>
  <c r="I181" i="2" s="1"/>
  <c r="F184" i="2"/>
  <c r="I184" i="2" s="1"/>
  <c r="F188" i="2"/>
  <c r="I188" i="2" s="1"/>
  <c r="F174" i="2"/>
  <c r="I174" i="2" s="1"/>
  <c r="F95" i="2"/>
  <c r="I95" i="2" s="1"/>
  <c r="F98" i="2"/>
  <c r="I98" i="2" s="1"/>
  <c r="F94" i="2"/>
  <c r="I94" i="2" s="1"/>
  <c r="F63" i="2"/>
  <c r="I63" i="2" s="1"/>
  <c r="F34" i="2"/>
  <c r="I34" i="2" s="1"/>
  <c r="F33" i="2"/>
  <c r="I33" i="2" s="1"/>
  <c r="F138" i="2"/>
  <c r="I138" i="2" s="1"/>
  <c r="F149" i="2"/>
  <c r="I149" i="2" s="1"/>
  <c r="I148" i="2"/>
  <c r="I147" i="2"/>
  <c r="F164" i="2"/>
  <c r="F163" i="2"/>
  <c r="F153" i="2"/>
  <c r="F158" i="2"/>
  <c r="F154" i="2"/>
  <c r="F136" i="2"/>
  <c r="F157" i="2"/>
  <c r="F155" i="2"/>
  <c r="F137" i="2"/>
  <c r="F132" i="2"/>
  <c r="F131" i="2"/>
  <c r="I131" i="2" s="1"/>
  <c r="F133" i="2"/>
  <c r="I133" i="2" s="1"/>
  <c r="F185" i="2"/>
  <c r="F186" i="2"/>
  <c r="F183" i="2"/>
  <c r="F59" i="2"/>
  <c r="F60" i="2"/>
  <c r="I92" i="2"/>
  <c r="I91" i="2"/>
  <c r="F54" i="4"/>
  <c r="F192" i="2"/>
  <c r="I192" i="2" s="1"/>
  <c r="F191" i="2"/>
  <c r="I191" i="2" s="1"/>
  <c r="F194" i="2"/>
  <c r="I194" i="2" s="1"/>
  <c r="F21" i="2"/>
  <c r="F20" i="2"/>
  <c r="F19" i="2"/>
  <c r="F18" i="2"/>
  <c r="F15" i="2"/>
  <c r="F26" i="2"/>
  <c r="F25" i="2"/>
  <c r="I25" i="2" s="1"/>
  <c r="F24" i="2"/>
  <c r="I24" i="2" s="1"/>
  <c r="F22" i="2"/>
  <c r="F17" i="2"/>
  <c r="F32" i="2"/>
  <c r="F23" i="2"/>
  <c r="I23" i="2" s="1"/>
  <c r="F16" i="2"/>
  <c r="F42" i="2"/>
  <c r="F41" i="2"/>
  <c r="F39" i="2"/>
  <c r="F38" i="2"/>
  <c r="F43" i="2"/>
  <c r="I43" i="2" s="1"/>
  <c r="F40" i="2"/>
  <c r="F65" i="2"/>
  <c r="I54" i="2"/>
  <c r="I53" i="2"/>
  <c r="I52" i="2"/>
  <c r="F97" i="2"/>
  <c r="F101" i="2"/>
  <c r="F99" i="2"/>
  <c r="F203" i="2"/>
  <c r="I203" i="2" s="1"/>
  <c r="F204" i="2"/>
  <c r="F202" i="2"/>
  <c r="I202" i="2" s="1"/>
  <c r="F190" i="2"/>
  <c r="I190" i="2" s="1"/>
  <c r="F187" i="2"/>
  <c r="F182" i="2"/>
  <c r="F180" i="2"/>
  <c r="F189" i="2"/>
  <c r="F151" i="2"/>
  <c r="F127" i="2"/>
  <c r="I127" i="2" s="1"/>
  <c r="F128" i="2"/>
  <c r="I128" i="2" s="1"/>
  <c r="F129" i="2"/>
  <c r="I129" i="2" s="1"/>
  <c r="F199" i="2"/>
  <c r="I199" i="2" s="1"/>
  <c r="F201" i="2"/>
  <c r="I201" i="2" s="1"/>
  <c r="F62" i="2"/>
  <c r="F57" i="2"/>
  <c r="F58" i="2"/>
  <c r="F77" i="2"/>
  <c r="F88" i="2"/>
  <c r="I88" i="2" s="1"/>
  <c r="F87" i="2"/>
  <c r="I87" i="2" s="1"/>
  <c r="F86" i="2"/>
  <c r="I86" i="2" s="1"/>
  <c r="F89" i="2"/>
  <c r="I89" i="2" s="1"/>
  <c r="F61" i="2"/>
  <c r="F37" i="2"/>
  <c r="F45" i="2"/>
  <c r="I45" i="2" s="1"/>
  <c r="F36" i="2"/>
  <c r="F161" i="2"/>
  <c r="F160" i="2"/>
  <c r="F67" i="2"/>
  <c r="F84" i="2"/>
  <c r="F83" i="2"/>
  <c r="F66" i="2"/>
  <c r="F82" i="2"/>
  <c r="F81" i="2"/>
  <c r="I112" i="2"/>
  <c r="F44" i="2"/>
  <c r="I44" i="2" s="1"/>
  <c r="I110" i="2"/>
  <c r="I130" i="2"/>
  <c r="F200" i="2" l="1"/>
  <c r="F198" i="2"/>
  <c r="F197" i="2"/>
  <c r="F196" i="2"/>
  <c r="H2" i="4" l="1"/>
  <c r="F79" i="2"/>
  <c r="F46" i="2"/>
  <c r="I204" i="2" l="1"/>
  <c r="I200" i="2"/>
  <c r="I198" i="2"/>
  <c r="I197" i="2"/>
  <c r="I196" i="2"/>
  <c r="I189" i="2"/>
  <c r="I187" i="2"/>
  <c r="I186" i="2"/>
  <c r="I185" i="2"/>
  <c r="I183" i="2"/>
  <c r="I182" i="2"/>
  <c r="I180" i="2"/>
  <c r="I178" i="2"/>
  <c r="I164" i="2"/>
  <c r="I163" i="2"/>
  <c r="I161" i="2"/>
  <c r="I160" i="2"/>
  <c r="I158" i="2"/>
  <c r="I157" i="2"/>
  <c r="I155" i="2"/>
  <c r="I154" i="2"/>
  <c r="I153" i="2"/>
  <c r="I151" i="2"/>
  <c r="I137" i="2"/>
  <c r="I136" i="2"/>
  <c r="I101" i="2"/>
  <c r="I99" i="2"/>
  <c r="I97" i="2"/>
  <c r="I84" i="2"/>
  <c r="I83" i="2"/>
  <c r="I82" i="2"/>
  <c r="I81" i="2"/>
  <c r="I79" i="2"/>
  <c r="I77" i="2"/>
  <c r="I75" i="2"/>
  <c r="I72" i="2"/>
  <c r="I71" i="2"/>
  <c r="I70" i="2"/>
  <c r="I67" i="2"/>
  <c r="I66" i="2"/>
  <c r="I65" i="2"/>
  <c r="I62" i="2"/>
  <c r="I61" i="2"/>
  <c r="I60" i="2"/>
  <c r="I59" i="2"/>
  <c r="I58" i="2"/>
  <c r="I57" i="2"/>
  <c r="I46" i="2"/>
  <c r="I42" i="2"/>
  <c r="I41" i="2"/>
  <c r="I40" i="2"/>
  <c r="I39" i="2"/>
  <c r="I38" i="2"/>
  <c r="I37" i="2"/>
  <c r="I36" i="2"/>
  <c r="I32" i="2"/>
  <c r="I26" i="2"/>
  <c r="I22" i="2"/>
  <c r="I21" i="2"/>
  <c r="I20" i="2"/>
  <c r="I19" i="2"/>
  <c r="I18" i="2"/>
  <c r="I17" i="2"/>
  <c r="I16" i="2"/>
  <c r="I15" i="2"/>
  <c r="I12" i="2"/>
  <c r="I7" i="2"/>
  <c r="H3" i="4" l="1"/>
  <c r="C6" i="4" s="1"/>
  <c r="H1" i="4"/>
  <c r="I2" i="2" l="1"/>
</calcChain>
</file>

<file path=xl/sharedStrings.xml><?xml version="1.0" encoding="utf-8"?>
<sst xmlns="http://schemas.openxmlformats.org/spreadsheetml/2006/main" count="454" uniqueCount="403">
  <si>
    <t>мультимясной коктейль (100гр)</t>
  </si>
  <si>
    <t>с индейкой и кроликом (100гр)</t>
  </si>
  <si>
    <t>с сердцем индейки (100гр)</t>
  </si>
  <si>
    <t>с лососем и креветками (100гр)</t>
  </si>
  <si>
    <t>Vom Feinsten Classic</t>
  </si>
  <si>
    <t xml:space="preserve">Vom Feinsten Kitten </t>
  </si>
  <si>
    <t>для котят  с ягненком (100гр)</t>
  </si>
  <si>
    <t>Вся продукция производится из охлажденного отборного мяса и не содержит сои, искусственных добавок, ароматизаторов и красителей</t>
  </si>
  <si>
    <t>Состав</t>
  </si>
  <si>
    <t>Цена по предоплате (без НДС), руб</t>
  </si>
  <si>
    <t>Vom Feinsten Junior</t>
  </si>
  <si>
    <t>С домашней птицей и телятиной (100гр)</t>
  </si>
  <si>
    <t>с говядиной и  мясом домашней птицы (150 гр)</t>
  </si>
  <si>
    <t>для котят  с говядиной (100гр)</t>
  </si>
  <si>
    <t>Gran Carno Fleisch Junior</t>
  </si>
  <si>
    <t>Gran Carno Fleisch Adult</t>
  </si>
  <si>
    <t>мультимясной коктейль (400гр)</t>
  </si>
  <si>
    <t>с говядиной и курицей (400гр)</t>
  </si>
  <si>
    <t>говядина (400гр)</t>
  </si>
  <si>
    <t>с говядиной и ягненком (400гр)</t>
  </si>
  <si>
    <t>Vom Feinsten Forest</t>
  </si>
  <si>
    <t>с олениной (150гр)</t>
  </si>
  <si>
    <t>с зайчатиной (150гр)</t>
  </si>
  <si>
    <t>CARNY® Adult</t>
  </si>
  <si>
    <t>говядина  (200гр)</t>
  </si>
  <si>
    <t>с олениной и яблоком  (400гр)</t>
  </si>
  <si>
    <t>говядина (800гр)</t>
  </si>
  <si>
    <t>с говядиной и ягненком (800гр)</t>
  </si>
  <si>
    <t>Мясо и субпродукты животного происхождения 63% (домашняя птица 25 %, говядина, свинина, телятина 8%), бульон, минеральные вещества.</t>
  </si>
  <si>
    <t>Мясо и субпродукты животного происхождения 63% (говядина, домашняя птица, свинина, сердце индейки 8%), бульон, минеральные вещества.</t>
  </si>
  <si>
    <t>Мясо и субпродукты животного происхождения 63% (23% говядина, 10% ягненок , индейка , курица, кролик), бульон, минеральные вещества.</t>
  </si>
  <si>
    <t>Мясо и субпродукты животного происхождения 63% (свинина, индейка 25 %, кролик 8 %), бульон, минеральные вещества.</t>
  </si>
  <si>
    <t>Мясо и субпродукты животного происхождения 63% (говядина 25 %, курица, свинина), бульон, минеральные вещества.</t>
  </si>
  <si>
    <t>Мясо и субпродукты животного происхождения 63% (говядина, курица, свинина, 8% ягненок), бульон, минеральные вещества.</t>
  </si>
  <si>
    <t>Vom Feinsten Baby</t>
  </si>
  <si>
    <t>Мясо и субпродукты животного происхождения 58% (домашняя птица, говядина, свинина), бульон, 5% рыба и рыбные субпродукты, минеральные вещества.</t>
  </si>
  <si>
    <t>мультимясной коктейль (200гр)</t>
  </si>
  <si>
    <t>мультимясной коктейль (800гр)</t>
  </si>
  <si>
    <t>с говядиной и курицей (800гр)</t>
  </si>
  <si>
    <t>говядина  (400гр)</t>
  </si>
  <si>
    <t>с домашней птицей и сердцем индейки (150 гр)</t>
  </si>
  <si>
    <t>с куриной печенью (100гр)</t>
  </si>
  <si>
    <t>Мясо и субпродукты животного происхождения 63%  (говядина , 14% куриная печень, свинина), бульон, минеральные вещества</t>
  </si>
  <si>
    <t>с говядиной и сердцем (200гр)</t>
  </si>
  <si>
    <t>с индейкой и кроликом (200гр)</t>
  </si>
  <si>
    <t>с говядиной и сердцем (400гр)</t>
  </si>
  <si>
    <t>для котят  с 4-х недельного возраста (100гр)</t>
  </si>
  <si>
    <r>
      <t xml:space="preserve">Полнорационный консервированный корм для взрослых кошек в консервах по 200 гр.                                Полностью готовое блюдо исключительно из свежего мяса, содержит 100% мясных или рыбных ингридиентов.  Содержит формулу </t>
    </r>
    <r>
      <rPr>
        <b/>
        <sz val="8"/>
        <rFont val="Arial"/>
        <family val="2"/>
        <charset val="204"/>
      </rPr>
      <t>ANI-PROTECT</t>
    </r>
    <r>
      <rPr>
        <sz val="8"/>
        <rFont val="Arial"/>
        <family val="2"/>
        <charset val="204"/>
      </rPr>
      <t xml:space="preserve"> повышающую иммунитет животного  и сопротивляемость организма в целом.  </t>
    </r>
    <r>
      <rPr>
        <b/>
        <sz val="8"/>
        <rFont val="Arial"/>
        <family val="2"/>
        <charset val="204"/>
      </rPr>
      <t xml:space="preserve">Содержит натуральный таурин.  </t>
    </r>
    <r>
      <rPr>
        <sz val="8"/>
        <rFont val="Arial"/>
        <family val="2"/>
        <charset val="204"/>
      </rPr>
      <t xml:space="preserve">                                   </t>
    </r>
  </si>
  <si>
    <r>
      <t xml:space="preserve">Полнорационный консервированный корм для кошек в  алюминиевых кюветах по 100 гр.                              Нежный мясной паштет разных вкусов. </t>
    </r>
    <r>
      <rPr>
        <b/>
        <sz val="8"/>
        <rFont val="Arial"/>
        <family val="2"/>
        <charset val="204"/>
      </rPr>
      <t xml:space="preserve">Содержит натуральный таурин.  </t>
    </r>
    <r>
      <rPr>
        <sz val="8"/>
        <rFont val="Arial"/>
        <family val="2"/>
        <charset val="204"/>
      </rPr>
      <t xml:space="preserve">                                         </t>
    </r>
  </si>
  <si>
    <r>
      <t xml:space="preserve">Полнорационный консервированный корм для котят(до 1 года) в алюминиевых кюветах по 100 гр. </t>
    </r>
    <r>
      <rPr>
        <b/>
        <sz val="8"/>
        <rFont val="Arial"/>
        <family val="2"/>
        <charset val="204"/>
      </rPr>
      <t xml:space="preserve">Содержит натуральный таурин.  </t>
    </r>
  </si>
  <si>
    <t>с птицей и телятиной 
(150 гр)</t>
  </si>
  <si>
    <t>с говядиной и сердцем индейки 
(150 гр)</t>
  </si>
  <si>
    <t xml:space="preserve">Полнорационный консервированный корм для взрослых собак в  алюминиевых кюветах по 150 гр.   Нежный мясной паштет разных вкусов                                          </t>
  </si>
  <si>
    <t xml:space="preserve">Полнорационный консервированный корм для взрослых собак банках по 400 гр.  Полность готовое блюдо из свежего мяса с ясно видимыми мясными кусочками.                                          </t>
  </si>
  <si>
    <t xml:space="preserve">Полнорационный консервированный корм для щенков в банках по 400 гр.  Полность готовое блюдо из свежего мяса с ясно видимыми мясными кусочками.                                          </t>
  </si>
  <si>
    <t xml:space="preserve">Полнорационный консервированный корм для щенков и юниоров в  алюминиевых кюветах по 150 гр. Нежный мясной паштет разных вкусов                                          </t>
  </si>
  <si>
    <t xml:space="preserve">Полнорационный консервированный корм для взрослых собак в  алюминиевых кюветах по 150 гр. Нежный мясной паштет разных вкусов                                          </t>
  </si>
  <si>
    <r>
      <t xml:space="preserve">Полнорационный консервированный корм </t>
    </r>
    <r>
      <rPr>
        <b/>
        <sz val="8"/>
        <rFont val="Arial"/>
        <family val="2"/>
        <charset val="204"/>
      </rPr>
      <t>для котят с 4 недельного возраста</t>
    </r>
    <r>
      <rPr>
        <sz val="8"/>
        <rFont val="Arial"/>
        <family val="2"/>
        <charset val="204"/>
      </rPr>
      <t xml:space="preserve"> в алюминиевых кюветах по 100 гр. </t>
    </r>
    <r>
      <rPr>
        <b/>
        <sz val="8"/>
        <rFont val="Arial"/>
        <family val="2"/>
        <charset val="204"/>
      </rPr>
      <t>Содержит натуральный таурин.  Помогает в переходе от молока к твердой пище.</t>
    </r>
  </si>
  <si>
    <t>индейка с сыром (150 гр)</t>
  </si>
  <si>
    <t>с говядиной и ягненком (200гр)</t>
  </si>
  <si>
    <t>с лососем и шпинатом  (400гр)</t>
  </si>
  <si>
    <t>индейка с ветчиной (150 гр)</t>
  </si>
  <si>
    <t>с говядиной и сердцем утки (400гр)</t>
  </si>
  <si>
    <t>с печенью домашней птицы (150 гр)</t>
  </si>
  <si>
    <t>с говядиной и сердцем утки (800гр)</t>
  </si>
  <si>
    <t>с говядиной, индейкой и кроликом (400гр)</t>
  </si>
  <si>
    <t>с говядиной, курицей и сердцем утки (400гр)</t>
  </si>
  <si>
    <t>40% говядины (легкое, мясо, сердце, печень, почки, вымя), 28% курица (мясо, печень, желудок, шея), карбонат кальция, масло лосося (0,2%)</t>
  </si>
  <si>
    <t>с говядиной и сердцем индейки (200гр)</t>
  </si>
  <si>
    <t>с индейкой и ягненком 
(150 гр)</t>
  </si>
  <si>
    <t>с говядиной, индейкой и креветками (200гр)</t>
  </si>
  <si>
    <t>с говядиной, курицей и сердцем утки (200гр)</t>
  </si>
  <si>
    <t>с говядиной, яйцом и ветчиной (150 гр)</t>
  </si>
  <si>
    <t>Vom Feinsten без злаков</t>
  </si>
  <si>
    <r>
      <t>Полнорационный консервированный корм для кошек в алюминиевых кюветах по 100 гр.</t>
    </r>
    <r>
      <rPr>
        <b/>
        <sz val="8"/>
        <rFont val="Arial"/>
        <family val="2"/>
        <charset val="204"/>
      </rPr>
      <t xml:space="preserve"> Содержит натуральный таурин. </t>
    </r>
  </si>
  <si>
    <t>с индейкой в томатном соусе (100гр)</t>
  </si>
  <si>
    <t>с лососем в соусе из трав (100гр)</t>
  </si>
  <si>
    <t>Мясо и мясные субпродукты 42% (курица, свинина, индейка 10%), овощи (4% помидор, горох), минеральные вещества.</t>
  </si>
  <si>
    <t>с говядиной, лососем и шпинатом 
(100гр)</t>
  </si>
  <si>
    <t>с индейкой, говядиной и морковью 
(100гр)</t>
  </si>
  <si>
    <t>с говядиной, курицей и травами 
(100гр)</t>
  </si>
  <si>
    <t>с индейкой, курицей и травами 
(100гр)</t>
  </si>
  <si>
    <t>52% мясо и мясные продукты (22% говядина, курица, индейка, свинина), рыба и рыбные продукты (4% филе лосося), овощи (в том числе 0,5% шпинат), минералы.</t>
  </si>
  <si>
    <t>57% мясо и мясные продукты (22% говядина и 4% мякоть говядины, курица, 5% индейка, свинина), овощи (2% морковь), минералы. </t>
  </si>
  <si>
    <t>57% мясо и мясные продукты (20% говядина, курица, 4% куриная грудка, индейка, свинина), овощи (2% паприка), минералы, майоран (0,01%), базилик (0,01%), петрушка (0,01%).</t>
  </si>
  <si>
    <t>57% мясо и мясные продукты (курица, 4% куриная грудка, говядина, 5% индейка, свинина), овощи (2% паприка), минералы, майоран (0,01%), базилик (0,01%), петрушка (0,01%).</t>
  </si>
  <si>
    <t>с говядиной, олениной и клюквой (200гр)</t>
  </si>
  <si>
    <t>57% говядина (мясо, печень, легкое, сердце, почки, вымя), 8% оленина, брусника 1%, карбонат кальция.</t>
  </si>
  <si>
    <t>Мясо и мясные субпродукты 42% (14% курица, свинина, индейки), овощи (4% морковь, горох), минералы</t>
  </si>
  <si>
    <t>с курицей в морковном соусе (100гр)</t>
  </si>
  <si>
    <r>
      <t>Полнорационный  консервированный корм для кошек старше 7 лет в алюминиевых кюветах по 100 гр.</t>
    </r>
    <r>
      <rPr>
        <b/>
        <sz val="8"/>
        <rFont val="Arial"/>
        <family val="2"/>
        <charset val="204"/>
      </rPr>
      <t xml:space="preserve"> Содержит натуральный таурин. </t>
    </r>
  </si>
  <si>
    <t>с говядиной (100гр)</t>
  </si>
  <si>
    <t>с ягненком (100гр)</t>
  </si>
  <si>
    <t>с мясом домашней птицы и ягненком 
(150 гр)</t>
  </si>
  <si>
    <t xml:space="preserve">Полнорационный консервированный корм для собак старше 7 лет в алюминиевых кюветах по 150 гр.   Нежный мясной паштет разных вкусов                                          </t>
  </si>
  <si>
    <t>с говядиной, индейкой и креветками (400гр)</t>
  </si>
  <si>
    <t>с говядиной, курицей и сыром (200гр)</t>
  </si>
  <si>
    <t xml:space="preserve">Полнорационный консервированный корм для кошек старше 7 лет в консервах по 200 гр.                                Полностью готовое блюдо исключительно из свежего мяса, содержит 100% мясных ингридиентов.  Содержит формулу ANI-PROTECT повышающую иммунитет животного  и сопротивляемость организма в целом.  Содержит натуральный таурин.                                     </t>
  </si>
  <si>
    <t>с сердцем индейки (150 гр)</t>
  </si>
  <si>
    <t>Штрих-код</t>
  </si>
  <si>
    <t>57% мясо и мясные продукты (22% говядина, курица, свинина), фрукты (2% банан, 2% абрикос), минералы.</t>
  </si>
  <si>
    <t>с говядиной, треской и петрушкой (200гр)</t>
  </si>
  <si>
    <t>с говядиной, треской и петрушкой (400гр)</t>
  </si>
  <si>
    <t>СУММА ЗАКАЗА</t>
  </si>
  <si>
    <t>СУММА ПО АРТИКУЛУ</t>
  </si>
  <si>
    <t>Кол-во в упак. шт.</t>
  </si>
  <si>
    <t>Артикул</t>
  </si>
  <si>
    <t>Вкус</t>
  </si>
  <si>
    <t>Изображение</t>
  </si>
  <si>
    <t>ЗАКАЗ    шт.</t>
  </si>
  <si>
    <t>Сумма корма для кошек превысила 200 руб. Вы можете включить в заказ 1 упаковку наполнителя INTERSAND 7 кг по цене 1 руб. без НДС</t>
  </si>
  <si>
    <t>АКЦИЯ!!! При заказе корма для кошек на сумму 200 руб. вы можете приобрести 1 пакет наполнителя INTERSAND 7 кг по цене 1 рубль, а на сумму 300 руб. - 1 пакет INTERSAND 15 кг также по цене 1 руб.</t>
  </si>
  <si>
    <t>Сумма корма для кошек превысила 300 руб. Вы можете включить в заказ 1 упаковку наполнителя INTERSAND 15 кг по цене 1 руб. без НДС</t>
  </si>
  <si>
    <t>Сумма корма для кошек превысила 400 руб. Вы можете включить в заказ 2 упаковки наполнителя INTERSAND 7 кг по цене 1 руб. за упаковку без НДС</t>
  </si>
  <si>
    <t>Наименование</t>
  </si>
  <si>
    <t>Цена</t>
  </si>
  <si>
    <t>CARNY 200  г</t>
  </si>
  <si>
    <t>BROCCONIS - Cat</t>
  </si>
  <si>
    <t>CARNY 400  г</t>
  </si>
  <si>
    <t>Rafine 100 г</t>
  </si>
  <si>
    <t>CARNY Exotic 85 г</t>
  </si>
  <si>
    <t>Rafiné Petit 85 г</t>
  </si>
  <si>
    <t>Vom Feinsten Cat 100 г</t>
  </si>
  <si>
    <t>Intersand 7 kg</t>
  </si>
  <si>
    <t>Intersand 15 kg</t>
  </si>
  <si>
    <t>Asan Petit 4,5 l</t>
  </si>
  <si>
    <t>Asan Cat 10 l</t>
  </si>
  <si>
    <t>Vom Feinsten Dog 150 г</t>
  </si>
  <si>
    <t>Gran Carno Sensitiv 200 г</t>
  </si>
  <si>
    <t>Gran Carno Sensitiv 400 г</t>
  </si>
  <si>
    <t>Паучи Gran Carno Exotic 125 г</t>
  </si>
  <si>
    <t>Gran Carno 400 г</t>
  </si>
  <si>
    <t>Gran Carno 800 г</t>
  </si>
  <si>
    <t>Сумма корма для кошек превысила 500 руб. Вы можете включить в заказ 1 упаковку наполнителя INTERSAND 7 кг по цене 1 руб. и 1 упаковку INTERSAND 15 кг по цене 1 руб. без НДС</t>
  </si>
  <si>
    <t>INTEGRA Protect</t>
  </si>
  <si>
    <t>CARNY® Senior
 для кошек старше 7 лет</t>
  </si>
  <si>
    <t>Vom Feinsten Senior
для кошек старше 7 лет</t>
  </si>
  <si>
    <t>Vom Feinsten Classic
с начинкой для гурманов</t>
  </si>
  <si>
    <t>Vom Feinsten
с начинкой для гурманов</t>
  </si>
  <si>
    <t>Vom Feinsten Senior
для собак старше 7 лет</t>
  </si>
  <si>
    <t>INTEGRA PROTECT - многофункциональная диетическая программа для целенаправленной диетотерапии кошек. В последние годы кошки все чаще страдают от нескольких заболеваний одновременно, для которых ранее не было подходящего диетического питания. С INTEGRA PROTECT теперь существует специальная диета, разработанная ветеринарами, с помощью которой можно лечить две болезни одновременно - она ​​многофункциональна.</t>
  </si>
  <si>
    <t>КОШКИ</t>
  </si>
  <si>
    <t>СОБАКИ</t>
  </si>
  <si>
    <t>INTEGRA PROTECT - многофункциональная диетическая программа для целенаправленной диетотерапии собак. В последние годы собаки все чаще страдают от нескольких заболеваний одновременно, для которых ранее не было подходящего диетического питания. С INTEGRA PROTECT теперь существует специальная диета, разработанная ветеринарами, с помощью которой можно лечить две болезни одновременно - она ​​многофункциональна.</t>
  </si>
  <si>
    <t>Мясо и субпродукты животного происхождения (20% говядина, курица), овощи (картофель), растительные субпродукты, масла и жиры (рапсовое масло), минералы. Источники белка: говядина, курица.</t>
  </si>
  <si>
    <t>Курица (64%), рис (4%), карбонат кальция, хлорид натрия. Легкоусвояемые кормовые ингредиенты: курица, рис.</t>
  </si>
  <si>
    <t>Индейка (57%), пастернак (5%), карбонат кальция, рапсовое масло (0,5%), хлорид натрия.</t>
  </si>
  <si>
    <t>Полнорационный консервированный корм</t>
  </si>
  <si>
    <t>Лечебный полнорационный консервированный корм</t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</si>
  <si>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индейкой и пастернаком (150гр)</t>
    </r>
  </si>
  <si>
    <r>
      <rPr>
        <b/>
        <sz val="9"/>
        <color theme="2" tint="-0.749992370372631"/>
        <rFont val="Arial"/>
        <family val="2"/>
        <charset val="204"/>
      </rPr>
      <t>при диарее</t>
    </r>
    <r>
      <rPr>
        <sz val="9"/>
        <color theme="2" tint="-0.749992370372631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индейкой (150гр)</t>
    </r>
  </si>
  <si>
    <r>
      <rPr>
        <b/>
        <sz val="9"/>
        <color theme="9" tint="-0.249977111117893"/>
        <rFont val="Arial"/>
        <family val="2"/>
        <charset val="204"/>
      </rPr>
      <t>при заболевании почек</t>
    </r>
    <r>
      <rPr>
        <sz val="9"/>
        <color theme="9" tint="-0.249977111117893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 с курицей (150гр)</t>
    </r>
  </si>
  <si>
    <r>
      <rPr>
        <b/>
        <sz val="9"/>
        <color theme="2" tint="-0.749992370372631"/>
        <rFont val="Arial"/>
        <family val="2"/>
        <charset val="204"/>
      </rPr>
      <t>при диарее</t>
    </r>
    <r>
      <rPr>
        <sz val="9"/>
        <color theme="2" tint="-0.749992370372631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курицей (400гр)</t>
    </r>
  </si>
  <si>
    <r>
      <rPr>
        <b/>
        <sz val="9"/>
        <color theme="9" tint="-0.249977111117893"/>
        <rFont val="Arial"/>
        <family val="2"/>
        <charset val="204"/>
      </rPr>
      <t>при заболевании почек</t>
    </r>
    <r>
      <rPr>
        <sz val="9"/>
        <color theme="9" tint="-0.249977111117893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 с говядиной (400гр)</t>
    </r>
  </si>
  <si>
    <t>INTEGRA Protect 200 г</t>
  </si>
  <si>
    <t>INTEGRA Protect 150 г</t>
  </si>
  <si>
    <t>INTEGRA Protect 400 г</t>
  </si>
  <si>
    <t>Опт</t>
  </si>
  <si>
    <t>Отсрочка</t>
  </si>
  <si>
    <t>Питомник</t>
  </si>
  <si>
    <r>
      <rPr>
        <b/>
        <sz val="9"/>
        <color theme="9" tint="-0.249977111117893"/>
        <rFont val="Arial"/>
        <family val="2"/>
        <charset val="204"/>
      </rPr>
      <t>при заболевании почек</t>
    </r>
    <r>
      <rPr>
        <sz val="9"/>
        <color theme="9" tint="-0.249977111117893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 с курицей (400гр)</t>
    </r>
  </si>
  <si>
    <t>Мясо и субпродукты животного происхождения (25% курица, свинина), овощи (картофель), растительные субпродукты, масла и жиры (рапсовое масло), минералы. Источники белка: свинина, курица.</t>
  </si>
  <si>
    <r>
      <rPr>
        <b/>
        <sz val="9"/>
        <color rgb="FFFFC000"/>
        <rFont val="Arial"/>
        <family val="2"/>
        <charset val="204"/>
      </rPr>
      <t>при аллергии</t>
    </r>
    <r>
      <rPr>
        <sz val="9"/>
        <rFont val="Arial"/>
        <family val="2"/>
        <charset val="204"/>
      </rPr>
      <t xml:space="preserve"> -
с курицей и пастернаком (150гр)</t>
    </r>
  </si>
  <si>
    <t>Курица (60%), пастернак (5%), карбонат кальция, рапсовое масло (0,5%), хлорид натрия.</t>
  </si>
  <si>
    <t>с индейкой и ягненком (200гр)</t>
  </si>
  <si>
    <t>с индейкой и куриной печенью (200гр)</t>
  </si>
  <si>
    <t>с курицей и лососем (200гр)</t>
  </si>
  <si>
    <t>с индейкой и ягненком (400гр)</t>
  </si>
  <si>
    <t>с индейкой и куриной печенью (400гр)</t>
  </si>
  <si>
    <t>с курицей и лососем (400гр)</t>
  </si>
  <si>
    <t>с говядиной, индейкой и креветками (800гр)</t>
  </si>
  <si>
    <t>с говядиной, индейкой и кроликом (800гр)</t>
  </si>
  <si>
    <t>CARNY 800  г</t>
  </si>
  <si>
    <r>
      <rPr>
        <b/>
        <sz val="10"/>
        <rFont val="Arial"/>
        <family val="2"/>
        <charset val="204"/>
      </rPr>
      <t>ООО "ТЕТКОМ"</t>
    </r>
    <r>
      <rPr>
        <sz val="10"/>
        <rFont val="Arial"/>
        <family val="2"/>
        <charset val="204"/>
      </rPr>
      <t xml:space="preserve">    220018, г. Минск,    ул. Шаранговича,   д. 19,   офис 653
 Счет  IBAN   BY47PJCB30120181291000000933    в   ОАО «Приорбанк»  г. Минск, БИК PJCBBY2X,  УНП 191351591  т/факс (017) 365 10 90, моб. +375 296 075 120,         e-mail: zakaz@animonda.by  www.animonda.by</t>
    </r>
  </si>
  <si>
    <t>52% мяса и субпродуктов животного происхождения (свинина, 16% курицы, индейка, говядина), молоко и молочные продукты (включая 0,17% сухого йогурта), минералы.</t>
  </si>
  <si>
    <t>Vom Feinsten
с молочной сердцевиной</t>
  </si>
  <si>
    <t>с домашней птицей и начинкой из сливок 
(100гр)</t>
  </si>
  <si>
    <t>с курицей и йогуртовой начинкой (100гр)</t>
  </si>
  <si>
    <t>с индейкой и молочной начинкой (100гр)</t>
  </si>
  <si>
    <t>с курицей и молочной начинкой (100гр)</t>
  </si>
  <si>
    <t>52% мяса и субпродуктов животного происхождения (свинина, 16% курицы, индейка, говядина), молоко и молочные продукты (включая 0,17% сухого молока), минералы.</t>
  </si>
  <si>
    <t>52% мяса и субпродуктов животного происхождения (свинина, курица, 15% индейки, говядина), молоко и молочные продукты (включая 0,17% сухого молока), минералы.</t>
  </si>
  <si>
    <t>52% мяса и субпродуктов животного происхождения (свинина, 16% курицы, индейка, говядина), молоко и молочные продукты (включая 0,17% сухие сливки), минералы.</t>
  </si>
  <si>
    <t>GranCarno 
Single Protein /
Superfoods</t>
  </si>
  <si>
    <t>Суперфуд, говядина, свекла, ежевика, одуванчик
(400 гр)</t>
  </si>
  <si>
    <t>Суперфуд, ягненок, амарант, клюква, лососевое масло
(400 гр)</t>
  </si>
  <si>
    <t>Суперфуд, индейка, мангольд, шиповник, льняное масло
(400 гр)</t>
  </si>
  <si>
    <t xml:space="preserve">Индейка 68% (сердце, мясо, печень, желудок, шейка), мангольд 2,5%, шиповник 0,3%, льняное масло 0,2%, карбонат кальция, хлорид натрия. Анализ: белок 10 %, жир 5,2 %, сырая клетчатка 0,5 %, зола 2,5 %, влажность 80 %. </t>
  </si>
  <si>
    <t xml:space="preserve">Ягненок 68% (сердце, легкие, печень, рубец), амарант 2%, клюква 0,8%, лососевое масло 0,2%, карбонат кальция, хлорид натрия. Анализ: белок 10,5 %, жир 8 %, сырая клетчатка 0,5 %, зола 2,5 %, влажность 75 %. </t>
  </si>
  <si>
    <t>Говядина 68% (мясо, сердце, легкие,печень, вымя, рубец), свекла 1,8%, ежевика 1%, одуванчик 0,2%, карбонат кальция, хлорид натрия. Анализ: белок 10,5 %, жир 8 %, сырая клетчатка 0,5 %, зола 2,5 %, влажность 75 %.</t>
  </si>
  <si>
    <t xml:space="preserve">Полнорационный монобелковый корм для собак, изготовленный из 100% свежего мяса и натуральных ингредиентов суперфуд. Суперфуд - это растительные продукты с повышенной концентрацией полезных веществ, таких как фитонутриенты, антиоксиданты, минералы и микроэлементы. При добавлении данных продуктов в рацион собаки, вы поддерживаете иммунитет и здоровье питомца и добавляете разнообразия из необычных сочетаний вкусов в жизнь домашнего любимца.  </t>
  </si>
  <si>
    <t>Gran Carno Single Protein 400 г</t>
  </si>
  <si>
    <t>Gran Carno SUPERFOODS 400 г</t>
  </si>
  <si>
    <t>с  уткой (800гр)</t>
  </si>
  <si>
    <t>с рубцом (800гр)</t>
  </si>
  <si>
    <t>с сердцем домашней птицы (800гр)</t>
  </si>
  <si>
    <t>с  уткой (400гр)</t>
  </si>
  <si>
    <t>с сердцем домашней птицы (400гр)</t>
  </si>
  <si>
    <t>с рубцом (400гр)</t>
  </si>
  <si>
    <t xml:space="preserve">Carny Single Protein 
</t>
  </si>
  <si>
    <t>Сингл Протеин, индейка
(200 гр)</t>
  </si>
  <si>
    <t xml:space="preserve">Полнорационный монобелковый корм для кошек, изготовленный из 100% свежего мяса и натуральных ингредиентов. </t>
  </si>
  <si>
    <t>68% индейки (сердце, печень, желудок, мясо, шея), рапсовое масло, карбонат кальция, хлорид натрия. Анализ: белок 10,5 %, жир 5,5 %, сырая клетчатка 0,5 %, зола 2,5 %, влажность 80 %, таурин 0,8 г/кг. Добавки на 1кг: витамин D3: 200 ME, йод 0,75 мг, марганец 1,4 мг, цинк 25 мг, медь 0,5 мг.</t>
  </si>
  <si>
    <t xml:space="preserve">63% мясо и мясные продукты (30% говядина, свинина, 10% домашняя птица), минеральные вещества. </t>
  </si>
  <si>
    <t>63% мясо и мясные продукты (20% домашняя птица, свинина, говядина, 8% индейка), минеральные вещества.</t>
  </si>
  <si>
    <t>63% мясо и мясные продукты (свинина, говядина, 15% печень птицы), минеральные вещества.
.</t>
  </si>
  <si>
    <t xml:space="preserve">63% мясо и мясные продукты (25% домашняя птица, говядина, свинина, 8% телятина), минеральные вещества. </t>
  </si>
  <si>
    <t>63% мясо и мясные продукты (25% индейки, говядина, свинина, 8% ягненка), минеральные вещества.</t>
  </si>
  <si>
    <t>63% мясо и мясные продукты (35% говядина, свинина, 8% индейка), минеральные вещества.</t>
  </si>
  <si>
    <t>63% мясо и мясные продукты (свинина, говядина, домашняя птица, 14% оленина), минеральные вещества.</t>
  </si>
  <si>
    <t>63% мясо и мясные продукты (свинина, говядина, птица, 8% кролик), минеральные вещества.</t>
  </si>
  <si>
    <t>63% мясо и мясные продукты (домашняя
птица 30%, бульон, говядина, свинина, ягненок 8%), минералы.</t>
  </si>
  <si>
    <t>45% говядины (печень, легкое, сердце, вымя, почки), 20% трески, 2% корень петрушки, карбонат кальция, хлорид натрия.</t>
  </si>
  <si>
    <t>Говядина 30% (легкoе, мясо, сердце, почки, вымя), курица 29% (печень, желудок, шейка, мясо), дичь 6% (мясо), карбонат кальция, хлорид натрия.</t>
  </si>
  <si>
    <t>48% говядины (мясо, легкие, печень, почки, вымя), 17% сердце, карбонат кальция, хлорид натрия.</t>
  </si>
  <si>
    <t>Говядина 39% (сердце, мясо, вымя, почки), 26% ягненок (печень, легкое), карбонат кальция, хлорид натрия.</t>
  </si>
  <si>
    <t>Говядина 37% (легкoе, сердце, мясо, вымя, почки), куриная печень 20%, сердце утки 8%, карбонат кальция, хлорид натрия.</t>
  </si>
  <si>
    <t>Говядина 65% (мясо, сердце, легкoе, печень, вымя,почки), карбонат кальция, хлорид натрия.</t>
  </si>
  <si>
    <t>Говядина 36% (легкoе, сердце, мясо, почки, вымя), индейка 25% (печень, сердце), креветки 4%, карбонат кальция, хлорид натрия.</t>
  </si>
  <si>
    <t>Говядина 34% (легкoе, сердце, мясо, почки, вымя), индейка 17% (печень, сердце), 14% кролик (мясо), карбонат кальция, хлорид натрия.</t>
  </si>
  <si>
    <t>Говядина 33% (легкиoе, сердце, мясо, почки, вымя), курица 28% (печень, желудок), сыр (4%), карбонат кальция, хлорид натрия.</t>
  </si>
  <si>
    <t>Говядина 50% (мясо, печень, легкое, сердце, почки, вымя, сердце индейки (15%), карбонат кальция, хлорид натрия.</t>
  </si>
  <si>
    <t>индейка 57% (сердце, печень, мясо, печень), ягненок 10% (легкое), курица (жир), карбонат кальция, хлорид натрия.</t>
  </si>
  <si>
    <t>индейка 55% (сердце, печень, мясо), курица 15% (печень, жир), карбонат кальция, хлорид натрия.</t>
  </si>
  <si>
    <t>60 % курица (желудок, печень, мясо, сердце, жир), лосось 10 %, карбонат кальция, хлорид натрия.</t>
  </si>
  <si>
    <t>Говядина 65% (мясо, сердце, легкoе, печень, вымя, почки), карбонат кальция, хлорид натрия.</t>
  </si>
  <si>
    <t>Мясо и мясные субпродукты 36%  (курица, свинина, индейка), рыба и рыбные продукты (6% лосося), овощи, минералы, майоран (0,015%), базилик (0,015%), петрушка (0,015%)</t>
  </si>
  <si>
    <t>Мясо и субпродукты животного происхождения (кроме индейки), злаки (рис-сырец 1%), минералы. Легкоусвояемые кормовые материалы: индейка, рис.</t>
  </si>
  <si>
    <t>Мясо и субпродукты животного происхождения (22% курица, свинина), овощи (картофель), масла и жиры (рапсовое масло), субпродукты растительного происхождения, минералы. Источники белка: курица, свинина.</t>
  </si>
  <si>
    <t>Сингл Протеин, говядина
(400 гр)</t>
  </si>
  <si>
    <t>Мясо и мясные субпродукты 63% (курица, говядина, свинина, ягненок 8%), минералы.</t>
  </si>
  <si>
    <t>65% говядина (мясо, сердце, легкие, печень, вымя), карбонат кальция, хлорид натрия. Анализ: белок 11 %, жир 8 %, сырая клетчатка 0,5 %, зола 2,5 %, влажность 75 %. Добавки на 1кг: витамин D3: 200 ME, йод 0,75 мг, марганец 1,4 мг, цинк 25 мг.</t>
  </si>
  <si>
    <t xml:space="preserve">65% мяса и субпродуктов животного происхождения (свинина, курица, 15% индюшатины, говядина), минералы.
</t>
  </si>
  <si>
    <t xml:space="preserve">Vom Feinsten Adult Feines mit Filet - это сбалансированное, вкусное, здоровое питание на высшем уровне для взрослых кошек от 1 до 6 лет. Качество мясных ингредиентов в нежных кусках в сочетании с нежным соусом и тончайшими кусочками филе гарантирует неповторимое удовольствие. Прекрасные рагу для гурманов снабжают взрослую кошку всеми необходимыми питательными веществами.                                       </t>
  </si>
  <si>
    <t>52% мяса и субпродуктов животного происхождения (птица, 14% говядины, свинины, 8% филе индейки), субпродукты овощей, минералы.</t>
  </si>
  <si>
    <t>52% мясо и субпродукты животного происхождения (птица, 8% филе индейки, свинина, 4% утка), овощные субпродукты, минералы.</t>
  </si>
  <si>
    <t>52% мяса и субпродуктов животного происхождения (птица, свинина, 8% филе индейки, 4% дичи), субпродукты овощей, минералы.</t>
  </si>
  <si>
    <t>Vom Feinsten Adult 
Feines mit Filet</t>
  </si>
  <si>
    <t>с индейкой (100гр)</t>
  </si>
  <si>
    <t>60% мяса индейки, карбонат кальция, хлорид натрия.</t>
  </si>
  <si>
    <t>55% мяса индейки, 4% сыра, карбонат кальция, хлорид натрия.</t>
  </si>
  <si>
    <t>Индейка с сыром (100гр)</t>
  </si>
  <si>
    <t>Индейка с форелью (100гр)</t>
  </si>
  <si>
    <t>Индейка с лососем  (100гр)</t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</si>
  <si>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говядиной (100гр)</t>
    </r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</si>
  <si>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лососем (100гр)</t>
    </r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</si>
  <si>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сердцем индейки (100гр)</t>
    </r>
  </si>
  <si>
    <t>Мясо и субпродукты животного происхождения (говядина, птица, свинина, 8% индюшатины), минералы.</t>
  </si>
  <si>
    <t>Мясо и субпродукты животного происхождения (30% говядины, птицы, свинины), минералы.</t>
  </si>
  <si>
    <t>Мясо и субпродукты животного происхождения (индейка), рыба и субпродукты из рыбы (7,5% лосося), минералы.</t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</si>
  <si>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ягненком и рисом (100гр)</t>
    </r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</si>
  <si>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индейкой и рисом (100гр)</t>
    </r>
  </si>
  <si>
    <t>58% ягненок, 1% риса-сырца, 0,9% рапсового масла, карбонат кальция, хлорид натрия.</t>
  </si>
  <si>
    <t>55% индейки, 1% риса-сырца, карбонат кальция, 0,5% рапсового масла, хлорид натрия.</t>
  </si>
  <si>
    <r>
      <rPr>
        <b/>
        <sz val="9"/>
        <color theme="9" tint="-0.499984740745262"/>
        <rFont val="Arial"/>
        <family val="2"/>
        <charset val="204"/>
      </rPr>
      <t>для кошек с мочекаменной болезнью -</t>
    </r>
    <r>
      <rPr>
        <sz val="9"/>
        <rFont val="Arial"/>
        <family val="2"/>
        <charset val="204"/>
      </rPr>
      <t xml:space="preserve">
с говядиной (100гр)</t>
    </r>
  </si>
  <si>
    <r>
      <rPr>
        <b/>
        <sz val="9"/>
        <color theme="9" tint="-0.499984740745262"/>
        <rFont val="Arial"/>
        <family val="2"/>
        <charset val="204"/>
      </rPr>
      <t>для кошек с мочекаменной болезнью -</t>
    </r>
    <r>
      <rPr>
        <sz val="9"/>
        <rFont val="Arial"/>
        <family val="2"/>
        <charset val="204"/>
      </rPr>
      <t xml:space="preserve">
с телятиной (100гр)</t>
    </r>
  </si>
  <si>
    <t>INTEGRA Protect 100 г</t>
  </si>
  <si>
    <t>Vom Feinsten Mildes Menu 100 г</t>
  </si>
  <si>
    <t>С говядиной и филе индейки 
(85 гр)</t>
  </si>
  <si>
    <t>С уткой и филе индейки 
(85 гр)</t>
  </si>
  <si>
    <t>С дичью и филе индейки  
(85 гр)</t>
  </si>
  <si>
    <t>Индейка с томатами  (100гр)</t>
  </si>
  <si>
    <t>56% мяса индейки, 4% помидор, карбонат кальция, хлорид натрия.</t>
  </si>
  <si>
    <t>40% мяса и субпродуктов животного происхождения (курица, 15% говядины, свинины), масла и жиры, минералы, овощи, молоко и молочные продукты (0,2% сухого молока).</t>
  </si>
  <si>
    <t>40% мяса и субпродуктов животного происхождения (курица, 15% индейки, свинины), масла и жиры, минералы, овощи, молоко и молочные продукты (0,2% йогуртового порошка).</t>
  </si>
  <si>
    <t>говядина в молочном соусе (100 гр)</t>
  </si>
  <si>
    <t>индейка в йогуртовом соусе (100 гр)</t>
  </si>
  <si>
    <r>
      <t>Полнорационный консервированный корм для кошек в алюминиевых кюветах по 100 гр.</t>
    </r>
    <r>
      <rPr>
        <b/>
        <sz val="8"/>
        <rFont val="Arial"/>
        <family val="2"/>
        <charset val="204"/>
      </rPr>
      <t xml:space="preserve"> </t>
    </r>
    <r>
      <rPr>
        <sz val="8"/>
        <rFont val="Arial"/>
        <family val="2"/>
        <charset val="204"/>
      </rPr>
      <t xml:space="preserve">Содержит натуральный таурин. Vom Feinsten Adult - это сбалансированное, вкусное, здоровое питание на высшем уровне для взрослых кошек от 1 до 6 лет. Качество мясных ингредиентов в нежных кусочках в сочетании с восхитительным сливочным, молочным или йогуртовым соусом гарантирует неповторимое удовольствие. Прекрасные рагу для гурманов обеспечивают взрослых кошек всеми необходимыми питательными веществами.    </t>
    </r>
  </si>
  <si>
    <t>Vom Feinsten
нежные кусочки в сочетании с восхитительным сливочным, молочным или йогуртовым соусом</t>
  </si>
  <si>
    <t>41% мяса и субпродуктов животного происхождения (29% курицы, 8% кролика, свинины), минералы, овощи, субпродукты овощей.</t>
  </si>
  <si>
    <t>с курицей и кроликом в соусе
(150 гр)</t>
  </si>
  <si>
    <t>с индейкой и уткой в соусе 
(150 гр)</t>
  </si>
  <si>
    <t>с говядиной и ягненком в соусе
(150 гр)</t>
  </si>
  <si>
    <t>40% мяса и субпродуктов животного происхождения (14% индейки, курицы, 8% утки, свинины), минералы, овощи, субпродукты овощей.</t>
  </si>
  <si>
    <t>40% мяса и субпродуктов животного происхождения (14% говядины, курицы, 8% баранины, свинины), минералы, овощи, субпродукты овощей.</t>
  </si>
  <si>
    <t xml:space="preserve">Полнорационный консервированный корм для взрослых собак в  алюминиевых кюветах по 150 гр. Vom Feinsten Adult - это сбалансированное, вкусное, здоровое питание на высшем уровне для взрослых собак от 1 до 6 лет. Качество мясных ингредиентов в нежных кусках в сочетании с нежным соусом для гурманов гарантирует неповторимое удовольствие. Прекрасные рагу для гурманов обеспечивают взрослую собаку всеми необходимыми питательными веществами.                            </t>
  </si>
  <si>
    <t>Vom Feinsten Adult
нежные кусочки в сочетании с нежным соусом</t>
  </si>
  <si>
    <t>42% мясо и субпродукты животного происхождения (свинина, курица), рыба + рыбные субпродукты (15% лосось), мясо и ракообразные (6% креветки), минеральные вещества.</t>
  </si>
  <si>
    <t>Vom Feinsten Cat 85 г</t>
  </si>
  <si>
    <t>CARNY Single Protein 200  г</t>
  </si>
  <si>
    <t>52% индейка, 6% ветчина, карбонат кальция, хлорид натрия.</t>
  </si>
  <si>
    <t>54% индейка, 4% сыр, карбонат кальция, хлорид натрия.</t>
  </si>
  <si>
    <t>Vom Feinsten 
(вместо легкий ланч)</t>
  </si>
  <si>
    <t>Gran Carno Senior для собак старше 7 лет</t>
  </si>
  <si>
    <t xml:space="preserve">Полнорационный консервированный корм для пожилых собак банках по 400 гр.                    </t>
  </si>
  <si>
    <t xml:space="preserve">Полнорационный консервированный корм для взрослых собак банках по 800 гр.  Полность готовое блюдо из свежего мяса с ясно видимыми мясными кусочками.                                          </t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</si>
  <si>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индейкой (100гр)</t>
    </r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</si>
  <si>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говядиной (100гр)</t>
    </r>
  </si>
  <si>
    <t>Мясо и субпродукты животного происхождения (20% говядина, курица, свинина), овощи (картофель), масла и жиры (рапсовое масло), минеральные вещества, субпродукты растительного происхождения. Источники белка: говядина, курица, свинина.</t>
  </si>
  <si>
    <t>Мясо и субпродукты животного происхождения (48% индейки), овощи (картофель), масла и жиры (рапсовое масло), минеральные вещества, субпродукты растительного происхождения. Источники белка: индейка.</t>
  </si>
  <si>
    <t>Полнорационный консервированный корм для кошек в алюминиевых ламистерах по 100 гр. Vom Feinsten Adult Mild Menu — это хорошо сбалансированное, вкусное и полезное питание для взрослых кошек в возрасте от 1 до 6 лет. Вкусные рецепты, приготовленные только из легкоусвояемой индейки -
без субпродуктов и печени - дайте кошкам особое лакомство. Нежный паштет для гурманов содержит все необходимые питательные вещества, необходимые взрослой кошке.</t>
  </si>
  <si>
    <t>Vom Feinsten Mildes Menu (вместо серии для кастрированных котов)</t>
  </si>
  <si>
    <t>Мясо и субпродукты животного происхождения (24% телятина, курица, свинина, говядина), овощи (картофель), масла и жиры (рапсовое масло), минеральные вещества, субпродукты растительного происхождения, DL-метионин, сульфат кальция.</t>
  </si>
  <si>
    <r>
      <rPr>
        <b/>
        <sz val="9"/>
        <color rgb="FF00B050"/>
        <rFont val="Arial"/>
        <family val="2"/>
        <charset val="204"/>
      </rPr>
      <t xml:space="preserve"> Intestinal 
при острой диарее</t>
    </r>
    <r>
      <rPr>
        <b/>
        <sz val="9"/>
        <color rgb="FFFFC00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индейкой (100гр)</t>
    </r>
  </si>
  <si>
    <t>Сингл Протеин, говядина
(200 гр)</t>
  </si>
  <si>
    <r>
      <rPr>
        <b/>
        <sz val="9"/>
        <color theme="9" tint="-0.499984740745262"/>
        <rFont val="Arial"/>
        <family val="2"/>
        <charset val="204"/>
      </rPr>
      <t>для кошек с мочекаменной болезнью -</t>
    </r>
    <r>
      <rPr>
        <sz val="9"/>
        <rFont val="Arial"/>
        <family val="2"/>
        <charset val="204"/>
      </rPr>
      <t xml:space="preserve">
с уткой (100гр)</t>
    </r>
  </si>
  <si>
    <t>Мясо и субпродукты животного происхождения (24% говядина, курица, свинина, утка), масла и жиры, овощи (картофель), минеральные вещества, субпродукты растительного происхождения, DL-метионин.</t>
  </si>
  <si>
    <t>Мясо и субпродукты животного происхождения (говядина, курица, свинина, 5% утка), масла и жиры, овощи (картофель), минеральные вещества, субпродукты растительного происхождения, DL-метионин.</t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</si>
  <si>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курицей (100гр)</t>
    </r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</si>
  <si>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уткой (100гр)</t>
    </r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</si>
  <si>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телятиной (100гр)</t>
    </r>
  </si>
  <si>
    <t>Мясо и субпродукты животного происхождения (20% телятина, курица, утка), овощи (картофель), масла и жиры (рапсовое масло), минеральные вещества, субпродукты растительного происхождения. Источники белка: телятина, курица, утка.</t>
  </si>
  <si>
    <t>Мясо и субпродукты животного происхождения (свинина, 18% курица), овощи (картофель), масла и жиры (рапсовое масло), минеральные вещества, субпродукты растительного происхождения. Источники белка: свинина, курица.</t>
  </si>
  <si>
    <t>Мясо и субпродукты животного происхождения (телятина, курица, 5% утка), овощи (картофель), масла и жиры (рапсовое масло), минеральные вещества, субпродукты растительного происхождения. Источники белка: телятина, курица, утка.</t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</si>
  <si>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кроликом (100гр)</t>
    </r>
  </si>
  <si>
    <t>Мясо и субпродукты животного происхождения (свинина, индейка, кролик 8%), минеральные вещества.</t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</si>
  <si>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индейкой  (100гр)</t>
    </r>
  </si>
  <si>
    <t>63% индейки, карбонат кальция, 0,4% рапсовое масло, хлорид натрия.</t>
  </si>
  <si>
    <t>С кроликом и куриным филе 
(85 гр)</t>
  </si>
  <si>
    <t>52 % мясо и субпродукты животного происхождения (птица, свинина, 8 % куриное филе, 4 % кролик), растительные субпродукты, минеральные вещества.</t>
  </si>
  <si>
    <t>55% мяса и субпродуктов животного происхождения (птица, говядина, свинина, 8% оленина), молоко и молочные продукты (0,25% йогуртовый порошок), минеральные вещества.</t>
  </si>
  <si>
    <t>с олениной и йогуртом (150 гр)</t>
  </si>
  <si>
    <t>Vom Feinsten Adult
нежный корм для собак с удивительной йогуртовой сердцевиной</t>
  </si>
  <si>
    <t>Незабываемый момент наслаждения для собачьих гурманов: изысканное ядро ​​для взрослых с олениной + йогурт. Собаки-гурманы любят сочетание нежного паштета и неотразимой изысканной еды, которая преподносит им вкусный сюрприз во время еды. Этот восхитительный влажный корм для собак с нежной сердцевиной не содержит зерен, сои и сахара. Корм Vom Feinsten Adult Gourmet Core с олениной и йогуртом разработан с учетом пищевых потребностей взрослых собак в возрасте от 1 до 6 лет. Для требовательных собак разнообразный ассортимент кормов Vom Feinsten предлагает большой выбор различных вкусов, приготовленных из отборных мясных ингредиентов.</t>
  </si>
  <si>
    <t>Vom Feinsten Mini Adult
нежный корм для собак мелких пород</t>
  </si>
  <si>
    <t>Vom Feinsten Mini Adult — это однопорционный корм для собак очень мелких пород. Вкусные рецепты с ароматными травами помогут обеспечить аппетитный и сбалансированный рацион.
Максимум удовольствия для ваших мини-собак!</t>
  </si>
  <si>
    <t xml:space="preserve">с телятиной, ветчиной и базиликом (100 гр) </t>
  </si>
  <si>
    <t xml:space="preserve">с говядиной, уткой и орегано (100 гр) </t>
  </si>
  <si>
    <t xml:space="preserve">с курицей, гусем и петрушкой (100 гр) </t>
  </si>
  <si>
    <t xml:space="preserve">с домашней птицей, лососем и укропом (100 гр) </t>
  </si>
  <si>
    <t>62 % мяса и продуктов животного происхождения (свинина, в том числе 4 % ветчина, 8 % телятина), минеральные вещества, 0,1 % базилик.</t>
  </si>
  <si>
    <t>62% мяса и продуктов животного происхождения (курица, свинина, 8% говядина, 4% утка), минералы, 0,1% орегано.</t>
  </si>
  <si>
    <t>62 % мяса и продуктов животного происхождения (свинина, 8 % курица, 4 % гусь), минеральные вещества, 0,1 % петрушка.</t>
  </si>
  <si>
    <t>62 % мясо и продукты животного происхождения (свинина, 8 % птицеводство), рыба и рыбные продукты (4 % лосось), минеральные вещества, 0,1 % укроп.</t>
  </si>
  <si>
    <t>панна котта с курицей (100 гр)</t>
  </si>
  <si>
    <t xml:space="preserve">VOM FEINSTEN À LA PANNA COTTA
</t>
  </si>
  <si>
    <t xml:space="preserve">VOM FEINSTEN À LA PANNA COTTA – идеальный выбор для любящих удовольствия кошек с высокими требованиями. Этот вкусный корм, специально разработанный для обеспечения сбалансированного и вкусного здорового питания, идеально подходит для взрослых кошек в возрасте от 1 до 6 лет.Мы знаем, что кошки любят молоко. Именно поэтому мы разработали уникальный рецепт, сочетающий в себе качество мясосодержащих ингредиентов с восхитительным молочным желе а-ля панна котта. Это неотразимое сочетание гарантирует вашему кошачьему другу поистине исключительные впечатления от еды. </t>
  </si>
  <si>
    <t>30% мясо и субпродукты животного происхождения (14% курица, индейка, свинина, говядина), молоко и молочные продукты (включая 0,5% сухие сливки), минеральные вещества, растительные субпродукты, масла и жиры.</t>
  </si>
  <si>
    <t>Мясо и мясные продукты 40% (курица, ягненок 8%, говядина, свинина), минералы, овощи, продукты растительного происхождения, молоко и молочные продукты, розмарин 0,06%</t>
  </si>
  <si>
    <t>Vom Feinsten Adult</t>
  </si>
  <si>
    <r>
      <rPr>
        <b/>
        <sz val="9"/>
        <color rgb="FF00B050"/>
        <rFont val="Arial"/>
        <family val="2"/>
        <charset val="204"/>
      </rPr>
      <t xml:space="preserve"> Intestinal 
при острой диарее</t>
    </r>
    <r>
      <rPr>
        <b/>
        <sz val="9"/>
        <color rgb="FFFFC00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курицей и рисом (85гр)</t>
    </r>
  </si>
  <si>
    <t>Мясо и субпродукты животного происхождения (кроме индейки), злаки (рис 1%), минеральные вещества. Легкоусвояемые кормовые продукты: индейка, рис.</t>
  </si>
  <si>
    <t>Мясо и субпродукты животного происхождения (39% курица), зерновые (3,5% рисовая мука), растительные субпродукты, минералы, масла и жиры. Легкоусвояемые кормовые продукты: курица, рис.</t>
  </si>
  <si>
    <t>Мясо и субпродукты животного происхождения (24% курица, говядина, индейка, свинина), минеральные вещества.</t>
  </si>
  <si>
    <r>
      <rPr>
        <b/>
        <sz val="9"/>
        <color rgb="FFFFC000"/>
        <rFont val="Arial"/>
        <family val="2"/>
        <charset val="204"/>
      </rPr>
      <t>при аллергии -</t>
    </r>
    <r>
      <rPr>
        <sz val="9"/>
        <rFont val="Arial"/>
        <family val="2"/>
        <charset val="204"/>
      </rPr>
      <t xml:space="preserve">
с индейкой (85гр)</t>
    </r>
  </si>
  <si>
    <t>Мясо и субпродукты животного происхождения (39% индейка, курица), зерновые (рисовая мука), растительные субпродукты, минералы, масла и жиры.</t>
  </si>
  <si>
    <r>
      <rPr>
        <b/>
        <sz val="9"/>
        <color theme="5"/>
        <rFont val="Arial"/>
        <family val="2"/>
        <charset val="204"/>
      </rPr>
      <t>для кошек с хронической почечной недостаточностью</t>
    </r>
    <r>
      <rPr>
        <sz val="9"/>
        <rFont val="Arial"/>
        <family val="2"/>
        <charset val="204"/>
      </rPr>
      <t xml:space="preserve">
с говядиной (85гр)</t>
    </r>
  </si>
  <si>
    <t>Мясо и субпродукты животного происхождения (курица, 14% говядина, свинина), овощи, субпродукты растительного происхождения, минеральные вещества, масла и жиры. Источники белка: курица, говядина, горох, свинина.</t>
  </si>
  <si>
    <r>
      <rPr>
        <b/>
        <sz val="9"/>
        <color theme="7"/>
        <rFont val="Arial"/>
        <family val="2"/>
        <charset val="204"/>
      </rPr>
      <t>при диабете</t>
    </r>
    <r>
      <rPr>
        <b/>
        <sz val="9"/>
        <color rgb="FF00B050"/>
        <rFont val="Arial"/>
        <family val="2"/>
        <charset val="204"/>
      </rPr>
      <t xml:space="preserve"> -</t>
    </r>
    <r>
      <rPr>
        <sz val="9"/>
        <rFont val="Arial"/>
        <family val="2"/>
        <charset val="204"/>
      </rPr>
      <t xml:space="preserve">
с курицей (85гр)</t>
    </r>
  </si>
  <si>
    <t>с ягненком в соусе из трав (100гр)</t>
  </si>
  <si>
    <t>панна котта с лососем (100 гр)</t>
  </si>
  <si>
    <t>24% мяса и субпродуктов животного происхождения (курица, свинина), рыба и рыбные субпродукты (5% лосось), молоко и молочные продукты (в том числе 0,5% сухие сливки), минеральные вещества, растительные субпродукты, масла и жиры.</t>
  </si>
  <si>
    <t>с индейкой (800гр)</t>
  </si>
  <si>
    <t>53% свинина (сердце, печень, легкие, мясо), 29% индюшачий бульон, 15% индейка (шея, желудок), минеральные вещества, сафлоровое масло.</t>
  </si>
  <si>
    <t>Сингл Протеин, c ягненком
(400 гр)</t>
  </si>
  <si>
    <t>65% ягненок (сердце, печень, легкие, рубец), карбонат кальция, хлорид натрия.
Анализ: белок 11 %, жир 8 %, сырая клетчатка 0,5 %, зола 2,5 %, влажность 75 %. Добавки на 1кг: витамин D3: 200 ME, йод 0,75 мг, марганец 1,4 мг, цинк 25 мг.</t>
  </si>
  <si>
    <t>с говядиной, курицей и сердцем утки (800гр)</t>
  </si>
  <si>
    <t>для котят с домашней птицей (100гр)</t>
  </si>
  <si>
    <t>63% мяса и субпродуктов животного происхождения (20% птица, свинина, говядина), минеральные вещества.</t>
  </si>
  <si>
    <t>с индейкой (400гр)</t>
  </si>
  <si>
    <t>53% свинина (сердце, печень, легкие, мясо), 29% говяжий бульон, 15% сердце, минеральные вещества, сафлоровое масло.</t>
  </si>
  <si>
    <t>с сердцем (400гр)</t>
  </si>
  <si>
    <t>49% свинина (сердце, печень, легкие, мясо), 29% бульон из дичи, 15% оленина, 4% яблоки, минеральные вещества, сафлоровое масло.</t>
  </si>
  <si>
    <t>Цена со скидкой 20% 
Срок годности до 22.06.24 г</t>
  </si>
  <si>
    <t>с говядиной, курицей и сыром (400гр)</t>
  </si>
  <si>
    <t>с говядиной и сердцем индейки (400гр)</t>
  </si>
  <si>
    <t>с дичью (400гр)</t>
  </si>
  <si>
    <t>53% свинина (сердце, печень, легкие, мясо), 29% бульон из дичи, 15% мясо дичи, минеральные вещества, сафлоровое масло.</t>
  </si>
  <si>
    <t>Vom Feinsten Raffinesse in Sauce Adult</t>
  </si>
  <si>
    <t>Vom Feinsten Raffinesse in Sauce Kitten</t>
  </si>
  <si>
    <t>Мясо и продукты животного происхождения, злаки, минеральные вещества, производные растительного происхождения, 10 % птица,
4% телятина, 4% сыр.</t>
  </si>
  <si>
    <t>Мясо и субпродукты животного происхождения, злаки, минеральные вещества, производные растительного происхождения, говядина 10 %,
0,5% яблочной клетчатки.</t>
  </si>
  <si>
    <t>Мясо и продукты животного происхождения, злаки, минеральные вещества, производные растительного происхождения, 10 % птица,
4% кролик.</t>
  </si>
  <si>
    <t xml:space="preserve">
Мясо и субпродукты животного происхождения, злаки, минеральные вещества, производные растительного происхождения, курица 10 %,
4% утка, 2% паста.</t>
  </si>
  <si>
    <t>с птицей, телятиной и сыром
(2 шт по 85 гр)</t>
  </si>
  <si>
    <t>с курицей, уткой и пастой 
(2 шт по 85 гр)</t>
  </si>
  <si>
    <t>с говядиной и яблоком
(2 шт по 85 гр)</t>
  </si>
  <si>
    <t>с птицей и кроликом
(2 шт по 85 гр)</t>
  </si>
  <si>
    <t>с птицей, сердцем и морковкой 
(4 шт по 85 гр)</t>
  </si>
  <si>
    <t>Мясо и продукты животного происхождения, злаки, минеральные вещества, производные растительного происхождения, 10 % птица,
Сердце 4%, морковь 4%.</t>
  </si>
  <si>
    <t>Мясо и субпродукты животного происхождения, злаки, минеральные вещества, производные растительного происхождения, курица 4 %,
4% утка, 4% индейка, 4% креветки.</t>
  </si>
  <si>
    <t>Практичный набор из 8 пакетиков Vom Feinsten Raffinesse в соусе обеспечивает разнообразие для кошки благодаря ассортименту из четырех восхитительных вкусов. Нежные кусочки мяса в аппетитном соусе не только обеспечивает взрослых кошек в возрасте от 1 до 6 лет всеми необходимыми питательными веществами, но и гарантирует изысканные кулинарные впечатления.</t>
  </si>
  <si>
    <t>Практичный набор из 8 пакетиков Vom Feinsten Raffinesse in Sauce Kitten обеспечивает разнообразие для котят благодаря ассортименту из двух восхитительных вкусов. Нежные кусочки мяса в аппетитном соусе не только обеспечивает растущих котят всеми необходимыми питательными веществами, но и гарантирует изысканные кулинарные впечатления.</t>
  </si>
  <si>
    <t>с птицей и креветками
(4 шт по 85 гр)</t>
  </si>
  <si>
    <t>Цена со скидкой 20% 
Срок годности до 02.08.24 г</t>
  </si>
  <si>
    <t>53% свинина (сердце, печень, легкие, мясо), 28,5% индюшачий бульон, 15% индейка (сердце, желудок, горло), минеральные вещества, сафлоровое масло, лососевое масло.</t>
  </si>
  <si>
    <t>56% говядина (мясо, печень, легкие, сердце, почки, вымя), 29% говяжий бульон, 12% утка (сердце, желудок, шея), минеральные вещества, сафлоровое масло</t>
  </si>
  <si>
    <t>52% свинина (сердце, печень, легкие, мясо), 29% бульон из лосося, 12% лосось, 4% шпинат, минеральные вещества, сафлоровое масло.</t>
  </si>
  <si>
    <t>GranCarno 
Sensitiv</t>
  </si>
  <si>
    <t>100% свежие мясные ингредиенты сочетаются с легкоусвояемым картофелем. Наслаждение даже для чувствительных пушистых друзей – гарантированно без злаков, сои и сахара. Корм GranCarno Sensitiv Adult Pure Turkey + Potatoes обеспечивает четвероногих друзей всеми жизненно важными питательными веществами.</t>
  </si>
  <si>
    <t>55% индейка (сердце, печень, мясо, шеи), 8% картофель, 34% индюшиный бульон, минеральные вещества, сафлоровое масло.</t>
  </si>
  <si>
    <t>С индейкой и картофелем
(800 гр)</t>
  </si>
  <si>
    <t>Цена со скидкой 20% 
Срок годности до 04.01.25 г</t>
  </si>
  <si>
    <t>Цена со скидкой 20% 
Срок годности до 25.01.25 г</t>
  </si>
  <si>
    <t>Цена со скидкой 20% 
Срок годности до 03.02.25 г</t>
  </si>
  <si>
    <t>Цена со скидкой 20% 
Срок годности до 09.03.25 г</t>
  </si>
  <si>
    <t>Цена со скидкой 20% 
Срок годности до 19.02.25 г</t>
  </si>
  <si>
    <t>Цена со скидкой 20% 
Срок годности до 06.02.25 г</t>
  </si>
  <si>
    <t>56% говядина (мясо, печень, легкие, сердце, почки, вымя), 29% говяжий бульон, 12% утка (сердце, желудок, горло), минеральные вещества, сафлоровое масло.</t>
  </si>
  <si>
    <t>38% говядина (легкие, мясо, печень, почки, вымя, сердце), 29% говяжий бульон, 18% курица (сердце, шея, желудок), 6% сердце индейки, 6% мясо дичи, минеральные вещества, сафлоровое масло.</t>
  </si>
  <si>
    <t>38% говядина (легкие, печень, мясо, сердце, почки, вымя), 30% курица (мясо, сердце, желудок, печень, шея), 29,5% говяжий бульон, минеральные вещества, сафлоровое масло</t>
  </si>
  <si>
    <t>41% говядина (сердце, мясо, печень, вымя, почки), 29% говяжий бульон, 27% баранина (легкие, рубец, печень), минеральные вещества, сафлоровое масло.</t>
  </si>
  <si>
    <t>68% говядина (сердце, мясо, легкие, печень, вымя, почки), 29% говяжий бульон, минеральные вещества, сафлоровое масло.</t>
  </si>
  <si>
    <t>48% свинина (сердце, печень, легкие, мясо), 29% бульон птицы, 20% утка (мясо, желудок), минеральные вещества, сафлоровое масло.</t>
  </si>
  <si>
    <t>58% свинина (сердце, печень, легкие, мясо), 29% бульон птицы, 10% сердца птицы, минеральные вещества, сафлоровое масло.</t>
  </si>
  <si>
    <t>48% свинина (сердце, печень, легкие, мясо), 29% говяжий бульон, 20% рубец, минеральные вещества, сафлоровое масло.</t>
  </si>
  <si>
    <t>43% говядина (легкие, мясо, сердце, вымя, почки), 28,5% говяжий бульон, 25% баранина (печень, рубец), минеральные вещества, сафлоровое масло, лососевое масло.</t>
  </si>
  <si>
    <t>63% мяса и субпродуктов животного происхождения (25% говядины, курицы, свинины), минеральные вещества.</t>
  </si>
  <si>
    <t>Мясо и мясные продукты 63%(говядина 25%,свинина, курица), бульон, минералы.</t>
  </si>
  <si>
    <t>55% мясо индейки, 4% сыр, карбонат кальция, хлорид натрия.</t>
  </si>
  <si>
    <t>53% мяса индейки, 7,5% форели, минеральные вещества.</t>
  </si>
  <si>
    <t>56% мяса индейки, 7,5% лосося, форель, карбонат кальция, хлорид натрия.</t>
  </si>
  <si>
    <t>56% мяса индейки, 7,5% форели, лосось, карбонат кальция, хлорид натрия.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</si>
</sst>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.00_$_-;\-* #,##0.00_$_-;_-* &quot;-&quot;??_$_-;_-@_-"/>
    <numFmt numFmtId="165" formatCode="_-* #,##0.00\ &quot;DM&quot;_-;\-* #,##0.00\ &quot;DM&quot;_-;_-* &quot;-&quot;??\ &quot;DM&quot;_-;_-@_-"/>
    <numFmt numFmtId="166" formatCode="_-* #,##0.00&quot;$&quot;_-;\-* #,##0.00&quot;$&quot;_-;_-* &quot;-&quot;??&quot;$&quot;_-;_-@_-"/>
  </numFmts>
  <fonts count="48" x14ac:knownFonts="1">
    <font>
      <sz val="10"/>
      <name val="Book Antiqua"/>
      <charset val="204"/>
    </font>
    <font>
      <sz val="10"/>
      <name val="Book Antiqua"/>
      <family val="1"/>
      <charset val="204"/>
    </font>
    <font>
      <sz val="10"/>
      <name val="Arial"/>
      <family val="2"/>
      <charset val="204"/>
    </font>
    <font>
      <sz val="10"/>
      <name val="Calibri"/>
      <family val="2"/>
      <charset val="204"/>
    </font>
    <font>
      <b/>
      <sz val="10"/>
      <name val="Book Antiqua"/>
      <family val="1"/>
      <charset val="204"/>
    </font>
    <font>
      <sz val="8"/>
      <name val="Calibri"/>
      <family val="2"/>
      <charset val="204"/>
    </font>
    <font>
      <b/>
      <sz val="8"/>
      <name val="Arial"/>
      <family val="2"/>
      <charset val="204"/>
    </font>
    <font>
      <b/>
      <sz val="10"/>
      <name val="Arial"/>
      <family val="2"/>
      <charset val="204"/>
    </font>
    <font>
      <b/>
      <sz val="9"/>
      <name val="Arial"/>
      <family val="2"/>
      <charset val="204"/>
    </font>
    <font>
      <sz val="8"/>
      <name val="Arial"/>
      <family val="2"/>
      <charset val="204"/>
    </font>
    <font>
      <sz val="7"/>
      <name val="Arial"/>
      <family val="2"/>
      <charset val="204"/>
    </font>
    <font>
      <sz val="9"/>
      <name val="Arial"/>
      <family val="2"/>
      <charset val="204"/>
    </font>
    <font>
      <sz val="9"/>
      <name val="Calibri"/>
      <family val="2"/>
      <charset val="204"/>
    </font>
    <font>
      <b/>
      <sz val="10"/>
      <name val="Arial Black"/>
      <family val="2"/>
      <charset val="204"/>
    </font>
    <font>
      <b/>
      <sz val="20"/>
      <name val="Arial Black"/>
      <family val="2"/>
      <charset val="204"/>
    </font>
    <font>
      <b/>
      <sz val="7"/>
      <name val="Arial"/>
      <family val="2"/>
      <charset val="204"/>
    </font>
    <font>
      <b/>
      <sz val="24"/>
      <name val="Arial"/>
      <family val="2"/>
      <charset val="204"/>
    </font>
    <font>
      <b/>
      <sz val="14"/>
      <name val="Arial Black"/>
      <family val="2"/>
      <charset val="204"/>
    </font>
    <font>
      <sz val="10"/>
      <name val="Arial Black"/>
      <family val="2"/>
      <charset val="204"/>
    </font>
    <font>
      <b/>
      <sz val="9"/>
      <name val="Arial Black"/>
      <family val="2"/>
      <charset val="204"/>
    </font>
    <font>
      <sz val="9"/>
      <name val="Book Antiqua"/>
      <family val="1"/>
      <charset val="204"/>
    </font>
    <font>
      <sz val="14"/>
      <color rgb="FFFF0000"/>
      <name val="Book Antiqua"/>
      <family val="1"/>
      <charset val="204"/>
    </font>
    <font>
      <sz val="16"/>
      <name val="Book Antiqua"/>
      <family val="1"/>
      <charset val="204"/>
    </font>
    <font>
      <b/>
      <sz val="22"/>
      <name val="Arial Black"/>
      <family val="2"/>
      <charset val="204"/>
    </font>
    <font>
      <sz val="8"/>
      <name val="Tahoma"/>
      <family val="2"/>
      <charset val="204"/>
    </font>
    <font>
      <b/>
      <sz val="16"/>
      <name val="Arial Black"/>
      <family val="2"/>
      <charset val="204"/>
    </font>
    <font>
      <sz val="16"/>
      <color rgb="FFFF0000"/>
      <name val="Book Antiqua"/>
      <family val="1"/>
      <charset val="204"/>
    </font>
    <font>
      <b/>
      <sz val="24"/>
      <color rgb="FFFF0000"/>
      <name val="Book Antiqua"/>
      <family val="1"/>
      <charset val="204"/>
    </font>
    <font>
      <b/>
      <sz val="16"/>
      <color rgb="FFFF0000"/>
      <name val="Book Antiqua"/>
      <family val="1"/>
      <charset val="204"/>
    </font>
    <font>
      <sz val="10"/>
      <color rgb="FF000000"/>
      <name val="Arial"/>
      <family val="2"/>
      <charset val="204"/>
    </font>
    <font>
      <sz val="8"/>
      <name val="Arial"/>
      <family val="2"/>
      <charset val="204"/>
    </font>
    <font>
      <b/>
      <sz val="24"/>
      <name val="Arial Black"/>
      <family val="2"/>
      <charset val="204"/>
    </font>
    <font>
      <b/>
      <sz val="12"/>
      <name val="Calibri"/>
      <family val="2"/>
      <charset val="204"/>
      <scheme val="minor"/>
    </font>
    <font>
      <sz val="12"/>
      <name val="Book Antiqua"/>
      <family val="1"/>
      <charset val="204"/>
    </font>
    <font>
      <sz val="8"/>
      <name val="Verdana"/>
      <family val="2"/>
      <charset val="204"/>
    </font>
    <font>
      <b/>
      <sz val="10"/>
      <color rgb="FF00B050"/>
      <name val="Arial Black"/>
      <family val="2"/>
      <charset val="204"/>
    </font>
    <font>
      <b/>
      <sz val="10"/>
      <color rgb="FFFF0000"/>
      <name val="Arial"/>
      <family val="2"/>
      <charset val="204"/>
    </font>
    <font>
      <b/>
      <sz val="9"/>
      <color rgb="FFFFC000"/>
      <name val="Arial"/>
      <family val="2"/>
      <charset val="204"/>
    </font>
    <font>
      <sz val="9"/>
      <color theme="2" tint="-0.749992370372631"/>
      <name val="Arial"/>
      <family val="2"/>
      <charset val="204"/>
    </font>
    <font>
      <b/>
      <sz val="9"/>
      <color theme="2" tint="-0.749992370372631"/>
      <name val="Arial"/>
      <family val="2"/>
      <charset val="204"/>
    </font>
    <font>
      <b/>
      <sz val="9"/>
      <color rgb="FF00B050"/>
      <name val="Arial"/>
      <family val="2"/>
      <charset val="204"/>
    </font>
    <font>
      <b/>
      <sz val="9"/>
      <color theme="9" tint="-0.249977111117893"/>
      <name val="Arial"/>
      <family val="2"/>
      <charset val="204"/>
    </font>
    <font>
      <sz val="9"/>
      <color theme="9" tint="-0.249977111117893"/>
      <name val="Arial"/>
      <family val="2"/>
      <charset val="204"/>
    </font>
    <font>
      <b/>
      <sz val="9"/>
      <color theme="9" tint="-0.499984740745262"/>
      <name val="Arial"/>
      <family val="2"/>
      <charset val="204"/>
    </font>
    <font>
      <b/>
      <sz val="9"/>
      <color theme="7"/>
      <name val="Arial"/>
      <family val="2"/>
      <charset val="204"/>
    </font>
    <font>
      <b/>
      <sz val="10"/>
      <color rgb="FFFF0000"/>
      <name val="Book Antiqua"/>
      <family val="1"/>
      <charset val="204"/>
    </font>
    <font>
      <b/>
      <sz val="9"/>
      <color theme="5"/>
      <name val="Arial"/>
      <family val="2"/>
      <charset val="204"/>
    </font>
    <font>
      <sz val="8"/>
      <color theme="1"/>
      <name val="Arial"/>
      <family val="2"/>
      <charset val="204"/>
    </font>
  </fonts>
  <fills count="7">
    <fill>
      <patternFill patternType="none"/>
    </fill>
    <fill>
      <patternFill patternType="gray125"/>
    </fill>
    <fill>
      <patternFill patternType="solid">
        <fgColor indexed="5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-0.249977111117893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 tint="-0.2499465926084170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6">
    <xf numFmtId="0" fontId="0" fillId="0" borderId="0"/>
    <xf numFmtId="165" fontId="2" fillId="0" borderId="0" applyFont="0" applyFill="0" applyBorder="0" applyAlignment="0" applyProtection="0"/>
    <xf numFmtId="0" fontId="2" fillId="0" borderId="0"/>
    <xf numFmtId="164" fontId="1" fillId="0" borderId="0" applyFont="0" applyFill="0" applyBorder="0" applyAlignment="0" applyProtection="0"/>
    <xf numFmtId="166" fontId="1" fillId="0" borderId="0" applyFont="0" applyFill="0" applyBorder="0" applyAlignment="0" applyProtection="0"/>
    <xf numFmtId="0" fontId="30" fillId="0" borderId="0"/>
  </cellStyleXfs>
  <cellXfs count="302">
    <xf numFmtId="0" fontId="0" fillId="0" borderId="0" xfId="0"/>
    <xf numFmtId="0" fontId="3" fillId="0" borderId="0" xfId="0" applyFont="1"/>
    <xf numFmtId="0" fontId="4" fillId="0" borderId="0" xfId="0" applyFont="1"/>
    <xf numFmtId="0" fontId="5" fillId="0" borderId="0" xfId="0" applyFont="1" applyAlignment="1">
      <alignment horizontal="left" vertical="center" wrapText="1"/>
    </xf>
    <xf numFmtId="0" fontId="9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12" fillId="0" borderId="0" xfId="0" applyFont="1" applyAlignment="1">
      <alignment horizontal="center"/>
    </xf>
    <xf numFmtId="0" fontId="9" fillId="0" borderId="2" xfId="0" applyFont="1" applyFill="1" applyBorder="1" applyAlignment="1">
      <alignment horizontal="left" vertical="center" wrapText="1"/>
    </xf>
    <xf numFmtId="0" fontId="0" fillId="0" borderId="0" xfId="0" applyFill="1"/>
    <xf numFmtId="0" fontId="3" fillId="0" borderId="0" xfId="0" applyFont="1" applyFill="1"/>
    <xf numFmtId="0" fontId="7" fillId="0" borderId="1" xfId="0" applyFont="1" applyFill="1" applyBorder="1" applyAlignment="1">
      <alignment vertical="center"/>
    </xf>
    <xf numFmtId="0" fontId="3" fillId="0" borderId="5" xfId="0" applyFont="1" applyFill="1" applyBorder="1"/>
    <xf numFmtId="0" fontId="4" fillId="0" borderId="0" xfId="0" applyFont="1" applyFill="1"/>
    <xf numFmtId="0" fontId="9" fillId="0" borderId="2" xfId="0" applyFont="1" applyFill="1" applyBorder="1" applyAlignment="1">
      <alignment vertical="top" wrapText="1"/>
    </xf>
    <xf numFmtId="0" fontId="9" fillId="0" borderId="2" xfId="0" applyFont="1" applyFill="1" applyBorder="1" applyAlignment="1">
      <alignment horizontal="left" vertical="top" wrapText="1"/>
    </xf>
    <xf numFmtId="0" fontId="9" fillId="0" borderId="2" xfId="2" applyFont="1" applyFill="1" applyBorder="1" applyAlignment="1">
      <alignment horizontal="left" vertical="top" wrapText="1"/>
    </xf>
    <xf numFmtId="0" fontId="5" fillId="0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left" vertical="center" wrapText="1"/>
    </xf>
    <xf numFmtId="0" fontId="9" fillId="0" borderId="0" xfId="0" applyFont="1" applyFill="1" applyAlignment="1">
      <alignment horizontal="center" vertical="center" wrapText="1"/>
    </xf>
    <xf numFmtId="0" fontId="12" fillId="0" borderId="0" xfId="0" applyFont="1" applyFill="1" applyAlignment="1">
      <alignment horizontal="center"/>
    </xf>
    <xf numFmtId="0" fontId="9" fillId="0" borderId="2" xfId="0" applyFont="1" applyBorder="1" applyAlignment="1">
      <alignment vertical="top" wrapText="1"/>
    </xf>
    <xf numFmtId="0" fontId="10" fillId="0" borderId="10" xfId="0" applyFont="1" applyBorder="1"/>
    <xf numFmtId="0" fontId="13" fillId="0" borderId="0" xfId="0" applyFont="1" applyFill="1" applyAlignment="1">
      <alignment vertical="center"/>
    </xf>
    <xf numFmtId="3" fontId="13" fillId="0" borderId="2" xfId="0" applyNumberFormat="1" applyFont="1" applyFill="1" applyBorder="1" applyAlignment="1">
      <alignment horizontal="center" vertical="center" wrapText="1"/>
    </xf>
    <xf numFmtId="3" fontId="19" fillId="0" borderId="2" xfId="2" applyNumberFormat="1" applyFont="1" applyFill="1" applyBorder="1" applyAlignment="1">
      <alignment horizontal="center" vertical="center"/>
    </xf>
    <xf numFmtId="0" fontId="12" fillId="0" borderId="0" xfId="0" applyFont="1" applyFill="1" applyAlignment="1">
      <alignment horizontal="left" vertical="center" wrapText="1"/>
    </xf>
    <xf numFmtId="3" fontId="18" fillId="3" borderId="2" xfId="0" applyNumberFormat="1" applyFont="1" applyFill="1" applyBorder="1" applyAlignment="1">
      <alignment horizontal="center" vertical="center"/>
    </xf>
    <xf numFmtId="0" fontId="11" fillId="3" borderId="2" xfId="0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3" fontId="13" fillId="3" borderId="2" xfId="2" applyNumberFormat="1" applyFont="1" applyFill="1" applyBorder="1" applyAlignment="1">
      <alignment horizontal="center" vertical="center"/>
    </xf>
    <xf numFmtId="3" fontId="13" fillId="3" borderId="2" xfId="0" applyNumberFormat="1" applyFont="1" applyFill="1" applyBorder="1" applyAlignment="1">
      <alignment horizontal="center" vertical="center" wrapText="1"/>
    </xf>
    <xf numFmtId="3" fontId="19" fillId="3" borderId="2" xfId="2" applyNumberFormat="1" applyFont="1" applyFill="1" applyBorder="1" applyAlignment="1">
      <alignment horizontal="center" vertical="center"/>
    </xf>
    <xf numFmtId="3" fontId="19" fillId="3" borderId="14" xfId="0" applyNumberFormat="1" applyFont="1" applyFill="1" applyBorder="1" applyAlignment="1" applyProtection="1">
      <alignment horizontal="center" vertical="center"/>
    </xf>
    <xf numFmtId="3" fontId="13" fillId="3" borderId="8" xfId="0" applyNumberFormat="1" applyFont="1" applyFill="1" applyBorder="1" applyAlignment="1">
      <alignment horizontal="center" vertical="center"/>
    </xf>
    <xf numFmtId="0" fontId="11" fillId="0" borderId="3" xfId="0" applyFont="1" applyFill="1" applyBorder="1" applyAlignment="1">
      <alignment horizontal="center" vertical="center" wrapText="1"/>
    </xf>
    <xf numFmtId="0" fontId="11" fillId="0" borderId="3" xfId="2" applyFont="1" applyFill="1" applyBorder="1" applyAlignment="1">
      <alignment horizontal="center" vertical="center" wrapText="1"/>
    </xf>
    <xf numFmtId="0" fontId="11" fillId="0" borderId="2" xfId="2" applyFont="1" applyFill="1" applyBorder="1" applyAlignment="1">
      <alignment horizontal="center" vertical="center" wrapText="1"/>
    </xf>
    <xf numFmtId="0" fontId="11" fillId="0" borderId="5" xfId="0" applyFont="1" applyBorder="1" applyAlignment="1">
      <alignment horizontal="center" vertical="center" wrapText="1"/>
    </xf>
    <xf numFmtId="3" fontId="13" fillId="3" borderId="2" xfId="2" applyNumberFormat="1" applyFont="1" applyFill="1" applyBorder="1" applyAlignment="1">
      <alignment horizontal="center" vertical="center" wrapText="1"/>
    </xf>
    <xf numFmtId="3" fontId="11" fillId="0" borderId="2" xfId="0" applyNumberFormat="1" applyFont="1" applyFill="1" applyBorder="1" applyAlignment="1">
      <alignment horizontal="center" vertical="center" wrapText="1"/>
    </xf>
    <xf numFmtId="0" fontId="12" fillId="0" borderId="0" xfId="0" applyFont="1" applyFill="1" applyAlignment="1">
      <alignment horizontal="center" vertical="center"/>
    </xf>
    <xf numFmtId="0" fontId="20" fillId="0" borderId="0" xfId="0" applyFont="1" applyFill="1"/>
    <xf numFmtId="0" fontId="12" fillId="0" borderId="0" xfId="0" applyFont="1" applyAlignment="1">
      <alignment horizontal="center" vertical="center"/>
    </xf>
    <xf numFmtId="0" fontId="12" fillId="0" borderId="0" xfId="0" applyFont="1"/>
    <xf numFmtId="0" fontId="9" fillId="0" borderId="2" xfId="0" applyFont="1" applyFill="1" applyBorder="1" applyAlignment="1">
      <alignment horizontal="center" vertical="center" wrapText="1"/>
    </xf>
    <xf numFmtId="3" fontId="13" fillId="3" borderId="2" xfId="0" applyNumberFormat="1" applyFont="1" applyFill="1" applyBorder="1" applyAlignment="1" applyProtection="1">
      <alignment horizontal="center" vertical="center"/>
    </xf>
    <xf numFmtId="0" fontId="21" fillId="0" borderId="0" xfId="0" applyFont="1" applyFill="1" applyAlignment="1">
      <alignment vertical="center"/>
    </xf>
    <xf numFmtId="0" fontId="24" fillId="0" borderId="0" xfId="0" applyFont="1" applyAlignment="1">
      <alignment wrapText="1"/>
    </xf>
    <xf numFmtId="0" fontId="11" fillId="0" borderId="2" xfId="0" applyFont="1" applyFill="1" applyBorder="1" applyAlignment="1" applyProtection="1">
      <alignment horizontal="center" vertical="center" wrapText="1"/>
      <protection locked="0"/>
    </xf>
    <xf numFmtId="4" fontId="2" fillId="0" borderId="2" xfId="0" applyNumberFormat="1" applyFont="1" applyFill="1" applyBorder="1" applyAlignment="1">
      <alignment horizontal="center" vertical="center"/>
    </xf>
    <xf numFmtId="0" fontId="26" fillId="0" borderId="0" xfId="0" applyFont="1" applyFill="1" applyAlignment="1">
      <alignment wrapText="1"/>
    </xf>
    <xf numFmtId="0" fontId="11" fillId="0" borderId="2" xfId="0" applyFont="1" applyFill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center" wrapText="1"/>
    </xf>
    <xf numFmtId="3" fontId="13" fillId="3" borderId="2" xfId="0" applyNumberFormat="1" applyFont="1" applyFill="1" applyBorder="1" applyAlignment="1">
      <alignment horizontal="center" vertical="center"/>
    </xf>
    <xf numFmtId="0" fontId="9" fillId="0" borderId="2" xfId="0" applyFont="1" applyBorder="1" applyAlignment="1">
      <alignment horizontal="left" vertical="top" wrapText="1"/>
    </xf>
    <xf numFmtId="0" fontId="9" fillId="3" borderId="2" xfId="0" applyFont="1" applyFill="1" applyBorder="1" applyAlignment="1">
      <alignment horizontal="left" vertical="center" wrapText="1"/>
    </xf>
    <xf numFmtId="0" fontId="27" fillId="0" borderId="0" xfId="0" applyFont="1" applyFill="1" applyAlignment="1">
      <alignment horizontal="center" vertical="center"/>
    </xf>
    <xf numFmtId="3" fontId="13" fillId="3" borderId="3" xfId="0" applyNumberFormat="1" applyFont="1" applyFill="1" applyBorder="1" applyAlignment="1">
      <alignment horizontal="center" vertical="center"/>
    </xf>
    <xf numFmtId="0" fontId="9" fillId="3" borderId="2" xfId="0" applyFont="1" applyFill="1" applyBorder="1" applyAlignment="1">
      <alignment horizontal="left" vertical="top" wrapText="1"/>
    </xf>
    <xf numFmtId="0" fontId="9" fillId="0" borderId="8" xfId="2" applyFont="1" applyFill="1" applyBorder="1" applyAlignment="1">
      <alignment vertical="top" wrapText="1"/>
    </xf>
    <xf numFmtId="0" fontId="28" fillId="0" borderId="0" xfId="0" applyFont="1" applyFill="1" applyAlignment="1">
      <alignment horizontal="center" vertical="center"/>
    </xf>
    <xf numFmtId="0" fontId="11" fillId="0" borderId="2" xfId="0" applyFont="1" applyFill="1" applyBorder="1" applyAlignment="1">
      <alignment horizontal="center" vertical="top" wrapText="1"/>
    </xf>
    <xf numFmtId="0" fontId="24" fillId="0" borderId="2" xfId="0" applyFont="1" applyBorder="1" applyAlignment="1">
      <alignment wrapText="1"/>
    </xf>
    <xf numFmtId="0" fontId="9" fillId="0" borderId="0" xfId="0" applyFont="1" applyFill="1" applyAlignment="1">
      <alignment vertical="top" wrapText="1"/>
    </xf>
    <xf numFmtId="0" fontId="24" fillId="0" borderId="0" xfId="0" applyFont="1" applyAlignment="1">
      <alignment vertical="top" wrapText="1"/>
    </xf>
    <xf numFmtId="1" fontId="2" fillId="0" borderId="2" xfId="0" applyNumberFormat="1" applyFont="1" applyFill="1" applyBorder="1" applyAlignment="1">
      <alignment horizontal="center" vertical="center"/>
    </xf>
    <xf numFmtId="1" fontId="29" fillId="0" borderId="0" xfId="0" applyNumberFormat="1" applyFont="1" applyAlignment="1">
      <alignment horizontal="center" vertical="center"/>
    </xf>
    <xf numFmtId="1" fontId="29" fillId="0" borderId="2" xfId="0" applyNumberFormat="1" applyFont="1" applyBorder="1" applyAlignment="1">
      <alignment horizontal="center" vertical="center"/>
    </xf>
    <xf numFmtId="1" fontId="2" fillId="0" borderId="2" xfId="0" applyNumberFormat="1" applyFont="1" applyBorder="1" applyAlignment="1">
      <alignment horizontal="center" vertical="center"/>
    </xf>
    <xf numFmtId="1" fontId="2" fillId="0" borderId="0" xfId="0" applyNumberFormat="1" applyFont="1" applyAlignment="1">
      <alignment horizontal="center" vertical="center"/>
    </xf>
    <xf numFmtId="1" fontId="29" fillId="0" borderId="2" xfId="5" applyNumberFormat="1" applyFont="1" applyBorder="1" applyAlignment="1">
      <alignment horizontal="center" vertical="center"/>
    </xf>
    <xf numFmtId="1" fontId="2" fillId="3" borderId="2" xfId="0" applyNumberFormat="1" applyFont="1" applyFill="1" applyBorder="1" applyAlignment="1">
      <alignment horizontal="center" vertical="center" wrapText="1"/>
    </xf>
    <xf numFmtId="0" fontId="26" fillId="0" borderId="0" xfId="0" applyFont="1" applyFill="1" applyAlignment="1">
      <alignment horizontal="center" vertical="center" wrapText="1"/>
    </xf>
    <xf numFmtId="0" fontId="9" fillId="3" borderId="8" xfId="0" applyFont="1" applyFill="1" applyBorder="1" applyAlignment="1">
      <alignment horizontal="left" vertical="center" wrapText="1"/>
    </xf>
    <xf numFmtId="0" fontId="25" fillId="2" borderId="0" xfId="0" applyFont="1" applyFill="1" applyBorder="1" applyAlignment="1">
      <alignment horizontal="center" vertical="center" wrapText="1"/>
    </xf>
    <xf numFmtId="1" fontId="13" fillId="0" borderId="2" xfId="3" applyNumberFormat="1" applyFont="1" applyFill="1" applyBorder="1" applyAlignment="1">
      <alignment horizontal="center" vertical="center"/>
    </xf>
    <xf numFmtId="1" fontId="13" fillId="0" borderId="12" xfId="3" applyNumberFormat="1" applyFont="1" applyFill="1" applyBorder="1" applyAlignment="1">
      <alignment horizontal="center" vertical="center" wrapText="1"/>
    </xf>
    <xf numFmtId="1" fontId="13" fillId="0" borderId="2" xfId="0" applyNumberFormat="1" applyFont="1" applyFill="1" applyBorder="1" applyAlignment="1">
      <alignment horizontal="center" vertical="center"/>
    </xf>
    <xf numFmtId="2" fontId="13" fillId="0" borderId="2" xfId="3" applyNumberFormat="1" applyFont="1" applyFill="1" applyBorder="1" applyAlignment="1">
      <alignment horizontal="center" vertical="center"/>
    </xf>
    <xf numFmtId="2" fontId="13" fillId="0" borderId="2" xfId="3" applyNumberFormat="1" applyFont="1" applyFill="1" applyBorder="1" applyAlignment="1">
      <alignment horizontal="center" vertical="center" wrapText="1"/>
    </xf>
    <xf numFmtId="2" fontId="8" fillId="0" borderId="2" xfId="3" applyNumberFormat="1" applyFont="1" applyFill="1" applyBorder="1" applyAlignment="1">
      <alignment horizontal="center" vertical="center"/>
    </xf>
    <xf numFmtId="2" fontId="13" fillId="0" borderId="2" xfId="0" applyNumberFormat="1" applyFont="1" applyFill="1" applyBorder="1" applyAlignment="1">
      <alignment horizontal="center" vertical="center"/>
    </xf>
    <xf numFmtId="2" fontId="17" fillId="0" borderId="2" xfId="0" applyNumberFormat="1" applyFont="1" applyFill="1" applyBorder="1" applyAlignment="1">
      <alignment horizontal="center" vertical="center"/>
    </xf>
    <xf numFmtId="2" fontId="6" fillId="0" borderId="2" xfId="0" applyNumberFormat="1" applyFont="1" applyFill="1" applyBorder="1" applyAlignment="1">
      <alignment horizontal="center" vertical="center" wrapText="1"/>
    </xf>
    <xf numFmtId="2" fontId="13" fillId="4" borderId="2" xfId="0" applyNumberFormat="1" applyFont="1" applyFill="1" applyBorder="1" applyAlignment="1">
      <alignment horizontal="center" vertical="center"/>
    </xf>
    <xf numFmtId="0" fontId="19" fillId="0" borderId="5" xfId="0" applyFont="1" applyFill="1" applyBorder="1" applyAlignment="1">
      <alignment horizontal="center" vertical="center" wrapText="1"/>
    </xf>
    <xf numFmtId="0" fontId="34" fillId="0" borderId="9" xfId="0" applyFont="1" applyBorder="1" applyAlignment="1">
      <alignment horizontal="center" vertical="center"/>
    </xf>
    <xf numFmtId="0" fontId="34" fillId="0" borderId="5" xfId="0" applyFont="1" applyBorder="1" applyAlignment="1">
      <alignment horizontal="center" vertical="center" wrapText="1"/>
    </xf>
    <xf numFmtId="0" fontId="34" fillId="0" borderId="5" xfId="0" applyFont="1" applyBorder="1" applyAlignment="1">
      <alignment horizontal="center" vertical="center"/>
    </xf>
    <xf numFmtId="0" fontId="34" fillId="0" borderId="5" xfId="0" applyFont="1" applyFill="1" applyBorder="1" applyAlignment="1">
      <alignment horizontal="center" vertical="center" wrapText="1"/>
    </xf>
    <xf numFmtId="0" fontId="19" fillId="5" borderId="17" xfId="0" applyFont="1" applyFill="1" applyBorder="1" applyAlignment="1">
      <alignment horizontal="center" wrapText="1"/>
    </xf>
    <xf numFmtId="2" fontId="35" fillId="5" borderId="18" xfId="0" applyNumberFormat="1" applyFont="1" applyFill="1" applyBorder="1" applyAlignment="1">
      <alignment horizontal="center" vertical="center" wrapText="1"/>
    </xf>
    <xf numFmtId="0" fontId="9" fillId="0" borderId="0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left" vertical="center" wrapText="1"/>
    </xf>
    <xf numFmtId="0" fontId="7" fillId="3" borderId="9" xfId="0" applyFont="1" applyFill="1" applyBorder="1" applyAlignment="1">
      <alignment horizontal="center" vertical="center"/>
    </xf>
    <xf numFmtId="0" fontId="15" fillId="3" borderId="9" xfId="0" applyFont="1" applyFill="1" applyBorder="1" applyAlignment="1">
      <alignment vertical="center"/>
    </xf>
    <xf numFmtId="0" fontId="15" fillId="3" borderId="11" xfId="0" applyFont="1" applyFill="1" applyBorder="1" applyAlignment="1">
      <alignment vertical="center"/>
    </xf>
    <xf numFmtId="0" fontId="15" fillId="3" borderId="5" xfId="0" applyFont="1" applyFill="1" applyBorder="1" applyAlignment="1">
      <alignment vertical="center"/>
    </xf>
    <xf numFmtId="0" fontId="7" fillId="3" borderId="1" xfId="0" applyFont="1" applyFill="1" applyBorder="1" applyAlignment="1">
      <alignment horizontal="left" vertical="center"/>
    </xf>
    <xf numFmtId="0" fontId="10" fillId="3" borderId="9" xfId="0" applyFont="1" applyFill="1" applyBorder="1"/>
    <xf numFmtId="0" fontId="10" fillId="3" borderId="5" xfId="0" applyFont="1" applyFill="1" applyBorder="1" applyAlignment="1">
      <alignment horizontal="center" wrapText="1"/>
    </xf>
    <xf numFmtId="0" fontId="10" fillId="3" borderId="6" xfId="0" applyFont="1" applyFill="1" applyBorder="1"/>
    <xf numFmtId="0" fontId="10" fillId="3" borderId="0" xfId="0" applyFont="1" applyFill="1" applyBorder="1"/>
    <xf numFmtId="0" fontId="10" fillId="3" borderId="0" xfId="0" applyFont="1" applyFill="1" applyAlignment="1">
      <alignment wrapText="1"/>
    </xf>
    <xf numFmtId="0" fontId="7" fillId="3" borderId="1" xfId="0" applyFont="1" applyFill="1" applyBorder="1" applyAlignment="1">
      <alignment horizontal="center" vertical="center"/>
    </xf>
    <xf numFmtId="0" fontId="10" fillId="3" borderId="5" xfId="0" applyFont="1" applyFill="1" applyBorder="1"/>
    <xf numFmtId="0" fontId="10" fillId="3" borderId="6" xfId="0" applyFont="1" applyFill="1" applyBorder="1" applyAlignment="1">
      <alignment wrapText="1"/>
    </xf>
    <xf numFmtId="0" fontId="10" fillId="3" borderId="16" xfId="0" applyFont="1" applyFill="1" applyBorder="1" applyAlignment="1">
      <alignment wrapText="1"/>
    </xf>
    <xf numFmtId="0" fontId="0" fillId="3" borderId="16" xfId="0" applyFill="1" applyBorder="1" applyAlignment="1">
      <alignment wrapText="1"/>
    </xf>
    <xf numFmtId="0" fontId="0" fillId="3" borderId="4" xfId="0" applyFill="1" applyBorder="1" applyAlignment="1">
      <alignment wrapText="1"/>
    </xf>
    <xf numFmtId="165" fontId="7" fillId="3" borderId="7" xfId="1" applyFont="1" applyFill="1" applyBorder="1" applyAlignment="1">
      <alignment horizontal="left" vertical="center"/>
    </xf>
    <xf numFmtId="0" fontId="2" fillId="0" borderId="0" xfId="0" applyFont="1" applyFill="1" applyAlignment="1">
      <alignment horizontal="center"/>
    </xf>
    <xf numFmtId="0" fontId="2" fillId="0" borderId="0" xfId="0" applyFont="1" applyFill="1" applyAlignment="1">
      <alignment horizontal="left"/>
    </xf>
    <xf numFmtId="0" fontId="2" fillId="0" borderId="0" xfId="0" applyFont="1" applyFill="1" applyAlignment="1">
      <alignment horizontal="right"/>
    </xf>
    <xf numFmtId="1" fontId="0" fillId="0" borderId="0" xfId="0" applyNumberFormat="1"/>
    <xf numFmtId="2" fontId="2" fillId="0" borderId="0" xfId="0" applyNumberFormat="1" applyFont="1" applyFill="1" applyAlignment="1">
      <alignment horizontal="right"/>
    </xf>
    <xf numFmtId="2" fontId="0" fillId="0" borderId="0" xfId="0" applyNumberFormat="1"/>
    <xf numFmtId="4" fontId="2" fillId="0" borderId="10" xfId="0" applyNumberFormat="1" applyFont="1" applyFill="1" applyBorder="1" applyAlignment="1">
      <alignment horizontal="center" vertical="center"/>
    </xf>
    <xf numFmtId="0" fontId="11" fillId="0" borderId="3" xfId="0" applyFont="1" applyFill="1" applyBorder="1" applyAlignment="1">
      <alignment horizontal="center" wrapText="1"/>
    </xf>
    <xf numFmtId="0" fontId="3" fillId="3" borderId="1" xfId="0" applyFont="1" applyFill="1" applyBorder="1"/>
    <xf numFmtId="0" fontId="3" fillId="3" borderId="9" xfId="0" applyFont="1" applyFill="1" applyBorder="1"/>
    <xf numFmtId="0" fontId="3" fillId="3" borderId="5" xfId="0" applyFont="1" applyFill="1" applyBorder="1"/>
    <xf numFmtId="0" fontId="25" fillId="2" borderId="12" xfId="0" applyFont="1" applyFill="1" applyBorder="1" applyAlignment="1">
      <alignment horizontal="center" vertical="center" wrapText="1"/>
    </xf>
    <xf numFmtId="0" fontId="25" fillId="2" borderId="4" xfId="0" applyFont="1" applyFill="1" applyBorder="1" applyAlignment="1">
      <alignment horizontal="center" vertical="center" wrapText="1"/>
    </xf>
    <xf numFmtId="2" fontId="14" fillId="6" borderId="12" xfId="0" applyNumberFormat="1" applyFont="1" applyFill="1" applyBorder="1" applyAlignment="1">
      <alignment horizontal="center" vertical="center" wrapText="1"/>
    </xf>
    <xf numFmtId="0" fontId="25" fillId="6" borderId="12" xfId="0" applyFont="1" applyFill="1" applyBorder="1" applyAlignment="1">
      <alignment horizontal="center" vertical="center" wrapText="1"/>
    </xf>
    <xf numFmtId="0" fontId="2" fillId="0" borderId="2" xfId="0" applyFont="1" applyFill="1" applyBorder="1" applyAlignment="1">
      <alignment horizontal="center"/>
    </xf>
    <xf numFmtId="0" fontId="0" fillId="0" borderId="2" xfId="0" applyFill="1" applyBorder="1"/>
    <xf numFmtId="0" fontId="2" fillId="0" borderId="2" xfId="0" applyFont="1" applyFill="1" applyBorder="1" applyAlignment="1">
      <alignment horizontal="left"/>
    </xf>
    <xf numFmtId="2" fontId="2" fillId="0" borderId="2" xfId="0" applyNumberFormat="1" applyFont="1" applyFill="1" applyBorder="1" applyAlignment="1">
      <alignment horizontal="right"/>
    </xf>
    <xf numFmtId="2" fontId="2" fillId="0" borderId="2" xfId="0" applyNumberFormat="1" applyFont="1" applyFill="1" applyBorder="1"/>
    <xf numFmtId="2" fontId="2" fillId="0" borderId="2" xfId="0" applyNumberFormat="1" applyFont="1" applyBorder="1"/>
    <xf numFmtId="0" fontId="0" fillId="0" borderId="0" xfId="0" applyAlignment="1">
      <alignment horizontal="left"/>
    </xf>
    <xf numFmtId="0" fontId="45" fillId="0" borderId="0" xfId="0" applyFont="1" applyFill="1" applyAlignment="1">
      <alignment horizontal="center" vertical="center" wrapText="1"/>
    </xf>
    <xf numFmtId="0" fontId="0" fillId="0" borderId="0" xfId="0" applyFill="1" applyAlignment="1">
      <alignment horizontal="left"/>
    </xf>
    <xf numFmtId="0" fontId="9" fillId="3" borderId="8" xfId="0" applyFont="1" applyFill="1" applyBorder="1" applyAlignment="1">
      <alignment horizontal="left" vertical="center" wrapText="1"/>
    </xf>
    <xf numFmtId="0" fontId="11" fillId="0" borderId="0" xfId="0" applyFont="1" applyFill="1" applyAlignment="1">
      <alignment horizontal="center" vertical="top" wrapText="1"/>
    </xf>
    <xf numFmtId="0" fontId="9" fillId="3" borderId="8" xfId="0" applyFont="1" applyFill="1" applyBorder="1" applyAlignment="1">
      <alignment horizontal="left" vertical="center" wrapText="1"/>
    </xf>
    <xf numFmtId="0" fontId="0" fillId="0" borderId="2" xfId="0" applyBorder="1" applyAlignment="1">
      <alignment vertical="center"/>
    </xf>
    <xf numFmtId="1" fontId="13" fillId="0" borderId="12" xfId="0" applyNumberFormat="1" applyFont="1" applyFill="1" applyBorder="1" applyAlignment="1">
      <alignment horizontal="center" vertical="center"/>
    </xf>
    <xf numFmtId="0" fontId="9" fillId="3" borderId="12" xfId="0" applyFont="1" applyFill="1" applyBorder="1" applyAlignment="1">
      <alignment horizontal="left" vertical="center" wrapText="1"/>
    </xf>
    <xf numFmtId="0" fontId="9" fillId="0" borderId="8" xfId="0" applyFont="1" applyFill="1" applyBorder="1" applyAlignment="1">
      <alignment horizontal="left" vertical="center" wrapText="1"/>
    </xf>
    <xf numFmtId="0" fontId="9" fillId="0" borderId="0" xfId="0" applyFont="1" applyAlignment="1">
      <alignment wrapText="1"/>
    </xf>
    <xf numFmtId="0" fontId="0" fillId="0" borderId="2" xfId="0" applyBorder="1"/>
    <xf numFmtId="0" fontId="9" fillId="3" borderId="8" xfId="0" applyFont="1" applyFill="1" applyBorder="1" applyAlignment="1">
      <alignment horizontal="left" vertical="center" wrapText="1"/>
    </xf>
    <xf numFmtId="0" fontId="45" fillId="0" borderId="0" xfId="0" applyFont="1" applyFill="1" applyAlignment="1">
      <alignment horizontal="center" vertical="center" wrapText="1"/>
    </xf>
    <xf numFmtId="0" fontId="11" fillId="0" borderId="2" xfId="0" applyFont="1" applyBorder="1" applyAlignment="1">
      <alignment wrapText="1"/>
    </xf>
    <xf numFmtId="3" fontId="19" fillId="3" borderId="2" xfId="0" applyNumberFormat="1" applyFont="1" applyFill="1" applyBorder="1" applyAlignment="1">
      <alignment horizontal="center" vertical="center"/>
    </xf>
    <xf numFmtId="0" fontId="47" fillId="0" borderId="2" xfId="0" applyFont="1" applyBorder="1" applyAlignment="1">
      <alignment wrapText="1"/>
    </xf>
    <xf numFmtId="0" fontId="9" fillId="0" borderId="2" xfId="0" applyFont="1" applyBorder="1" applyAlignment="1">
      <alignment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2" fontId="2" fillId="3" borderId="2" xfId="0" applyNumberFormat="1" applyFont="1" applyFill="1" applyBorder="1" applyAlignment="1">
      <alignment horizontal="right"/>
    </xf>
    <xf numFmtId="0" fontId="0" fillId="0" borderId="12" xfId="0" applyBorder="1" applyAlignment="1">
      <alignment vertical="center"/>
    </xf>
    <xf numFmtId="0" fontId="9" fillId="0" borderId="8" xfId="0" applyFont="1" applyFill="1" applyBorder="1" applyAlignment="1">
      <alignment horizontal="left" vertical="center" wrapText="1"/>
    </xf>
    <xf numFmtId="0" fontId="13" fillId="0" borderId="11" xfId="0" applyFont="1" applyFill="1" applyBorder="1" applyAlignment="1">
      <alignment horizontal="center" vertical="center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9" fillId="0" borderId="8" xfId="0" applyFont="1" applyFill="1" applyBorder="1" applyAlignment="1">
      <alignment horizontal="left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0" fillId="0" borderId="10" xfId="0" applyBorder="1" applyAlignment="1">
      <alignment horizontal="left" vertical="center"/>
    </xf>
    <xf numFmtId="4" fontId="36" fillId="0" borderId="10" xfId="0" applyNumberFormat="1" applyFont="1" applyFill="1" applyBorder="1" applyAlignment="1">
      <alignment horizontal="center" vertical="center"/>
    </xf>
    <xf numFmtId="0" fontId="11" fillId="0" borderId="12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left" vertical="top" wrapText="1"/>
    </xf>
    <xf numFmtId="0" fontId="45" fillId="0" borderId="0" xfId="0" applyFont="1" applyFill="1" applyAlignment="1">
      <alignment horizontal="center" vertical="center" wrapText="1"/>
    </xf>
    <xf numFmtId="0" fontId="9" fillId="3" borderId="8" xfId="0" applyFont="1" applyFill="1" applyBorder="1" applyAlignment="1">
      <alignment horizontal="left" vertical="center" wrapText="1"/>
    </xf>
    <xf numFmtId="0" fontId="13" fillId="0" borderId="2" xfId="0" applyFont="1" applyFill="1" applyBorder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0" fillId="0" borderId="4" xfId="0" applyBorder="1" applyAlignment="1">
      <alignment horizontal="left" vertical="center" wrapText="1"/>
    </xf>
    <xf numFmtId="0" fontId="9" fillId="3" borderId="8" xfId="0" applyFont="1" applyFill="1" applyBorder="1" applyAlignment="1">
      <alignment horizontal="left" vertical="center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Alignment="1">
      <alignment horizontal="center" vertical="center" wrapText="1"/>
    </xf>
    <xf numFmtId="4" fontId="36" fillId="0" borderId="2" xfId="0" applyNumberFormat="1" applyFont="1" applyFill="1" applyBorder="1" applyAlignment="1">
      <alignment horizontal="center" vertical="center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165" fontId="7" fillId="3" borderId="0" xfId="1" applyFont="1" applyFill="1" applyBorder="1" applyAlignment="1">
      <alignment horizontal="left" vertical="center"/>
    </xf>
    <xf numFmtId="0" fontId="24" fillId="0" borderId="2" xfId="0" applyFont="1" applyBorder="1" applyAlignment="1">
      <alignment vertical="top" wrapText="1"/>
    </xf>
    <xf numFmtId="0" fontId="45" fillId="0" borderId="0" xfId="0" applyFont="1" applyFill="1" applyAlignment="1">
      <alignment horizontal="center" vertical="center" wrapText="1"/>
    </xf>
    <xf numFmtId="0" fontId="45" fillId="0" borderId="0" xfId="0" applyFont="1" applyFill="1" applyAlignment="1">
      <alignment horizontal="center" vertical="center" wrapText="1"/>
    </xf>
    <xf numFmtId="0" fontId="9" fillId="0" borderId="2" xfId="0" applyFont="1" applyBorder="1" applyAlignment="1">
      <alignment horizontal="left" wrapText="1"/>
    </xf>
    <xf numFmtId="1" fontId="13" fillId="0" borderId="2" xfId="0" applyNumberFormat="1" applyFont="1" applyFill="1" applyBorder="1" applyAlignment="1">
      <alignment horizontal="center" vertical="center"/>
    </xf>
    <xf numFmtId="0" fontId="0" fillId="0" borderId="10" xfId="0" applyBorder="1" applyAlignment="1">
      <alignment horizontal="center" vertical="center" wrapText="1"/>
    </xf>
    <xf numFmtId="1" fontId="29" fillId="0" borderId="2" xfId="0" applyNumberFormat="1" applyFont="1" applyBorder="1" applyAlignment="1">
      <alignment horizontal="center" vertical="center"/>
    </xf>
    <xf numFmtId="1" fontId="13" fillId="0" borderId="2" xfId="0" applyNumberFormat="1" applyFont="1" applyFill="1" applyBorder="1" applyAlignment="1">
      <alignment horizontal="center" vertical="center"/>
    </xf>
    <xf numFmtId="0" fontId="9" fillId="0" borderId="2" xfId="0" applyFont="1" applyFill="1" applyBorder="1" applyAlignment="1">
      <alignment horizontal="center" vertical="center" wrapText="1"/>
    </xf>
    <xf numFmtId="4" fontId="2" fillId="0" borderId="2" xfId="0" applyNumberFormat="1" applyFont="1" applyFill="1" applyBorder="1" applyAlignment="1">
      <alignment horizontal="center" vertical="center"/>
    </xf>
    <xf numFmtId="1" fontId="13" fillId="0" borderId="2" xfId="0" applyNumberFormat="1" applyFont="1" applyFill="1" applyBorder="1" applyAlignment="1">
      <alignment horizontal="center" vertical="center"/>
    </xf>
    <xf numFmtId="0" fontId="45" fillId="0" borderId="0" xfId="0" applyFont="1" applyFill="1" applyAlignment="1">
      <alignment horizontal="center" vertical="center" wrapText="1"/>
    </xf>
    <xf numFmtId="2" fontId="13" fillId="4" borderId="1" xfId="0" applyNumberFormat="1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3" fontId="19" fillId="3" borderId="2" xfId="2" applyNumberFormat="1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9" fillId="0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4" fontId="2" fillId="0" borderId="2" xfId="0" applyNumberFormat="1" applyFont="1" applyFill="1" applyBorder="1" applyAlignment="1">
      <alignment horizontal="center" vertical="center"/>
    </xf>
    <xf numFmtId="1" fontId="29" fillId="0" borderId="2" xfId="0" applyNumberFormat="1" applyFont="1" applyBorder="1" applyAlignment="1">
      <alignment horizontal="center" vertical="center"/>
    </xf>
    <xf numFmtId="1" fontId="13" fillId="0" borderId="2" xfId="0" applyNumberFormat="1" applyFont="1" applyFill="1" applyBorder="1" applyAlignment="1">
      <alignment horizontal="center" vertical="center"/>
    </xf>
    <xf numFmtId="0" fontId="9" fillId="0" borderId="3" xfId="0" applyFont="1" applyFill="1" applyBorder="1" applyAlignment="1">
      <alignment horizontal="left" vertical="center" wrapText="1"/>
    </xf>
    <xf numFmtId="0" fontId="9" fillId="0" borderId="8" xfId="0" applyFont="1" applyFill="1" applyBorder="1" applyAlignment="1">
      <alignment horizontal="left" vertical="center" wrapText="1"/>
    </xf>
    <xf numFmtId="0" fontId="0" fillId="0" borderId="8" xfId="0" applyBorder="1" applyAlignment="1">
      <alignment vertical="center" wrapText="1"/>
    </xf>
    <xf numFmtId="0" fontId="0" fillId="0" borderId="12" xfId="0" applyBorder="1" applyAlignment="1">
      <alignment vertical="center"/>
    </xf>
    <xf numFmtId="0" fontId="45" fillId="0" borderId="0" xfId="0" applyFont="1" applyFill="1" applyAlignment="1">
      <alignment horizontal="center" vertical="center" wrapText="1"/>
    </xf>
    <xf numFmtId="0" fontId="0" fillId="0" borderId="0" xfId="0" applyAlignment="1"/>
    <xf numFmtId="0" fontId="9" fillId="0" borderId="3" xfId="0" applyFont="1" applyFill="1" applyBorder="1" applyAlignment="1" applyProtection="1">
      <alignment horizontal="left" vertical="center" wrapText="1"/>
      <protection locked="0"/>
    </xf>
    <xf numFmtId="0" fontId="9" fillId="0" borderId="8" xfId="0" applyFont="1" applyFill="1" applyBorder="1" applyAlignment="1" applyProtection="1">
      <alignment horizontal="left" vertical="center" wrapText="1"/>
      <protection locked="0"/>
    </xf>
    <xf numFmtId="0" fontId="25" fillId="2" borderId="3" xfId="0" applyFont="1" applyFill="1" applyBorder="1" applyAlignment="1">
      <alignment horizontal="center" vertical="center" wrapText="1"/>
    </xf>
    <xf numFmtId="0" fontId="25" fillId="2" borderId="8" xfId="0" applyFont="1" applyFill="1" applyBorder="1" applyAlignment="1">
      <alignment horizontal="center" vertical="center" wrapText="1"/>
    </xf>
    <xf numFmtId="0" fontId="13" fillId="0" borderId="3" xfId="0" applyFont="1" applyFill="1" applyBorder="1" applyAlignment="1">
      <alignment horizontal="center" vertical="center"/>
    </xf>
    <xf numFmtId="0" fontId="13" fillId="0" borderId="8" xfId="0" applyFont="1" applyFill="1" applyBorder="1" applyAlignment="1">
      <alignment horizontal="center" vertical="center"/>
    </xf>
    <xf numFmtId="3" fontId="25" fillId="6" borderId="8" xfId="0" applyNumberFormat="1" applyFont="1" applyFill="1" applyBorder="1" applyAlignment="1">
      <alignment horizontal="center" vertical="center" wrapText="1"/>
    </xf>
    <xf numFmtId="0" fontId="22" fillId="6" borderId="8" xfId="0" applyFont="1" applyFill="1" applyBorder="1" applyAlignment="1">
      <alignment horizontal="center" vertical="center" wrapText="1"/>
    </xf>
    <xf numFmtId="0" fontId="25" fillId="2" borderId="13" xfId="0" applyFont="1" applyFill="1" applyBorder="1" applyAlignment="1">
      <alignment horizontal="center" vertical="center" wrapText="1"/>
    </xf>
    <xf numFmtId="0" fontId="25" fillId="2" borderId="10" xfId="0" applyFont="1" applyFill="1" applyBorder="1" applyAlignment="1">
      <alignment horizontal="center" vertical="center" wrapText="1"/>
    </xf>
    <xf numFmtId="0" fontId="0" fillId="0" borderId="8" xfId="0" applyFill="1" applyBorder="1" applyAlignment="1">
      <alignment vertical="center" wrapText="1"/>
    </xf>
    <xf numFmtId="0" fontId="9" fillId="3" borderId="3" xfId="0" applyFont="1" applyFill="1" applyBorder="1" applyAlignment="1">
      <alignment horizontal="left" vertical="center" wrapText="1"/>
    </xf>
    <xf numFmtId="0" fontId="9" fillId="3" borderId="8" xfId="0" applyFont="1" applyFill="1" applyBorder="1" applyAlignment="1">
      <alignment horizontal="left" vertical="center" wrapText="1"/>
    </xf>
    <xf numFmtId="0" fontId="6" fillId="0" borderId="3" xfId="0" applyFont="1" applyFill="1" applyBorder="1" applyAlignment="1">
      <alignment horizontal="left" vertical="center" wrapText="1"/>
    </xf>
    <xf numFmtId="0" fontId="14" fillId="0" borderId="1" xfId="0" applyFont="1" applyFill="1" applyBorder="1" applyAlignment="1">
      <alignment horizontal="center" vertical="center"/>
    </xf>
    <xf numFmtId="0" fontId="14" fillId="0" borderId="9" xfId="0" applyFont="1" applyFill="1" applyBorder="1" applyAlignment="1">
      <alignment horizontal="center" vertical="center"/>
    </xf>
    <xf numFmtId="0" fontId="14" fillId="0" borderId="5" xfId="0" applyFont="1" applyFill="1" applyBorder="1" applyAlignment="1">
      <alignment horizontal="center" vertical="center"/>
    </xf>
    <xf numFmtId="3" fontId="9" fillId="0" borderId="3" xfId="0" applyNumberFormat="1" applyFont="1" applyFill="1" applyBorder="1" applyAlignment="1">
      <alignment horizontal="left" vertical="center" wrapText="1"/>
    </xf>
    <xf numFmtId="3" fontId="9" fillId="0" borderId="8" xfId="0" applyNumberFormat="1" applyFont="1" applyFill="1" applyBorder="1" applyAlignment="1">
      <alignment horizontal="left" vertical="center" wrapText="1"/>
    </xf>
    <xf numFmtId="3" fontId="9" fillId="3" borderId="3" xfId="0" applyNumberFormat="1" applyFont="1" applyFill="1" applyBorder="1" applyAlignment="1">
      <alignment horizontal="left" vertical="center" wrapText="1"/>
    </xf>
    <xf numFmtId="3" fontId="9" fillId="3" borderId="8" xfId="0" applyNumberFormat="1" applyFont="1" applyFill="1" applyBorder="1" applyAlignment="1">
      <alignment horizontal="left" vertical="center" wrapText="1"/>
    </xf>
    <xf numFmtId="0" fontId="7" fillId="0" borderId="16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3" fillId="0" borderId="9" xfId="0" applyFont="1" applyBorder="1" applyAlignment="1">
      <alignment horizontal="center" vertical="center"/>
    </xf>
    <xf numFmtId="0" fontId="0" fillId="0" borderId="7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13" fillId="0" borderId="8" xfId="0" applyFont="1" applyFill="1" applyBorder="1" applyAlignment="1">
      <alignment horizontal="center" vertical="center" wrapText="1"/>
    </xf>
    <xf numFmtId="0" fontId="18" fillId="0" borderId="12" xfId="0" applyFont="1" applyBorder="1" applyAlignment="1">
      <alignment horizontal="center" vertical="center"/>
    </xf>
    <xf numFmtId="3" fontId="9" fillId="3" borderId="3" xfId="0" applyNumberFormat="1" applyFont="1" applyFill="1" applyBorder="1" applyAlignment="1">
      <alignment horizontal="center" vertical="center" wrapText="1"/>
    </xf>
    <xf numFmtId="0" fontId="9" fillId="0" borderId="8" xfId="0" applyFont="1" applyBorder="1" applyAlignment="1">
      <alignment vertical="center" wrapText="1"/>
    </xf>
    <xf numFmtId="0" fontId="9" fillId="0" borderId="12" xfId="0" applyFont="1" applyBorder="1" applyAlignment="1">
      <alignment vertical="center" wrapText="1"/>
    </xf>
    <xf numFmtId="0" fontId="0" fillId="0" borderId="8" xfId="0" applyBorder="1" applyAlignment="1">
      <alignment vertical="center"/>
    </xf>
    <xf numFmtId="0" fontId="13" fillId="3" borderId="8" xfId="0" applyFont="1" applyFill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/>
    </xf>
    <xf numFmtId="0" fontId="9" fillId="0" borderId="8" xfId="0" applyFont="1" applyBorder="1" applyAlignment="1">
      <alignment wrapText="1"/>
    </xf>
    <xf numFmtId="0" fontId="9" fillId="0" borderId="12" xfId="0" applyFont="1" applyBorder="1" applyAlignment="1">
      <alignment wrapText="1"/>
    </xf>
    <xf numFmtId="0" fontId="31" fillId="3" borderId="6" xfId="0" applyFont="1" applyFill="1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31" fillId="3" borderId="16" xfId="0" applyFont="1" applyFill="1" applyBorder="1" applyAlignment="1">
      <alignment horizontal="center" vertical="center"/>
    </xf>
    <xf numFmtId="0" fontId="7" fillId="0" borderId="7" xfId="0" applyFont="1" applyFill="1" applyBorder="1" applyAlignment="1">
      <alignment vertical="center"/>
    </xf>
    <xf numFmtId="0" fontId="0" fillId="0" borderId="10" xfId="0" applyBorder="1" applyAlignment="1"/>
    <xf numFmtId="0" fontId="9" fillId="0" borderId="0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left" vertical="center" wrapText="1"/>
    </xf>
    <xf numFmtId="0" fontId="2" fillId="0" borderId="0" xfId="0" applyFont="1" applyFill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3" fillId="0" borderId="12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/>
    </xf>
    <xf numFmtId="0" fontId="7" fillId="0" borderId="9" xfId="0" applyFont="1" applyFill="1" applyBorder="1" applyAlignment="1">
      <alignment horizontal="center" vertical="center"/>
    </xf>
    <xf numFmtId="0" fontId="9" fillId="0" borderId="3" xfId="0" applyFont="1" applyFill="1" applyBorder="1" applyAlignment="1">
      <alignment vertical="center" wrapText="1"/>
    </xf>
    <xf numFmtId="0" fontId="9" fillId="0" borderId="8" xfId="0" applyFont="1" applyFill="1" applyBorder="1" applyAlignment="1">
      <alignment vertical="center" wrapText="1"/>
    </xf>
    <xf numFmtId="0" fontId="13" fillId="0" borderId="7" xfId="0" applyFont="1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10" xfId="0" applyBorder="1" applyAlignment="1">
      <alignment wrapText="1"/>
    </xf>
    <xf numFmtId="0" fontId="13" fillId="0" borderId="19" xfId="0" applyFont="1" applyFill="1" applyBorder="1" applyAlignment="1">
      <alignment vertical="center"/>
    </xf>
    <xf numFmtId="0" fontId="0" fillId="0" borderId="19" xfId="0" applyBorder="1" applyAlignment="1">
      <alignment vertical="center"/>
    </xf>
    <xf numFmtId="0" fontId="32" fillId="0" borderId="3" xfId="0" applyFont="1" applyBorder="1" applyAlignment="1">
      <alignment horizontal="center" wrapText="1"/>
    </xf>
    <xf numFmtId="0" fontId="33" fillId="0" borderId="8" xfId="0" applyFont="1" applyBorder="1" applyAlignment="1">
      <alignment wrapText="1"/>
    </xf>
    <xf numFmtId="0" fontId="25" fillId="6" borderId="3" xfId="0" applyFont="1" applyFill="1" applyBorder="1" applyAlignment="1">
      <alignment horizontal="center" vertical="center" wrapText="1"/>
    </xf>
    <xf numFmtId="0" fontId="25" fillId="6" borderId="8" xfId="0" applyFont="1" applyFill="1" applyBorder="1" applyAlignment="1">
      <alignment horizontal="center" vertical="center" wrapText="1"/>
    </xf>
    <xf numFmtId="0" fontId="13" fillId="0" borderId="3" xfId="0" applyFont="1" applyFill="1" applyBorder="1" applyAlignment="1">
      <alignment horizontal="center" vertical="center" wrapText="1"/>
    </xf>
    <xf numFmtId="0" fontId="16" fillId="0" borderId="15" xfId="0" applyFont="1" applyFill="1" applyBorder="1" applyAlignment="1">
      <alignment horizontal="center" vertical="center" wrapText="1"/>
    </xf>
    <xf numFmtId="0" fontId="16" fillId="0" borderId="11" xfId="0" applyFont="1" applyFill="1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3" fillId="0" borderId="12" xfId="0" applyFont="1" applyFill="1" applyBorder="1" applyAlignment="1">
      <alignment horizontal="center" vertical="center"/>
    </xf>
    <xf numFmtId="0" fontId="16" fillId="0" borderId="1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6" fillId="0" borderId="5" xfId="0" applyFont="1" applyFill="1" applyBorder="1" applyAlignment="1">
      <alignment horizontal="center" vertical="center"/>
    </xf>
    <xf numFmtId="0" fontId="13" fillId="3" borderId="15" xfId="0" applyFont="1" applyFill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3" fontId="19" fillId="3" borderId="15" xfId="2" applyNumberFormat="1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4" fontId="2" fillId="0" borderId="1" xfId="0" applyNumberFormat="1" applyFont="1" applyFill="1" applyBorder="1" applyAlignment="1">
      <alignment horizontal="center" vertical="center"/>
    </xf>
    <xf numFmtId="1" fontId="29" fillId="0" borderId="1" xfId="0" applyNumberFormat="1" applyFont="1" applyBorder="1" applyAlignment="1">
      <alignment horizontal="center" vertical="center"/>
    </xf>
    <xf numFmtId="1" fontId="13" fillId="0" borderId="1" xfId="0" applyNumberFormat="1" applyFont="1" applyFill="1" applyBorder="1" applyAlignment="1">
      <alignment horizontal="center" vertical="center"/>
    </xf>
    <xf numFmtId="0" fontId="0" fillId="0" borderId="8" xfId="0" applyBorder="1" applyAlignment="1">
      <alignment horizontal="left" vertical="center" wrapText="1"/>
    </xf>
    <xf numFmtId="0" fontId="8" fillId="3" borderId="1" xfId="0" applyFont="1" applyFill="1" applyBorder="1" applyAlignment="1">
      <alignment horizontal="center" vertical="center"/>
    </xf>
    <xf numFmtId="0" fontId="19" fillId="0" borderId="8" xfId="0" applyFont="1" applyFill="1" applyBorder="1" applyAlignment="1">
      <alignment horizontal="center" vertical="center" wrapText="1"/>
    </xf>
    <xf numFmtId="0" fontId="19" fillId="0" borderId="12" xfId="0" applyFont="1" applyFill="1" applyBorder="1" applyAlignment="1">
      <alignment horizontal="center" vertical="center" wrapText="1"/>
    </xf>
    <xf numFmtId="165" fontId="13" fillId="0" borderId="8" xfId="1" applyFont="1" applyFill="1" applyBorder="1" applyAlignment="1">
      <alignment horizontal="center" vertical="center"/>
    </xf>
    <xf numFmtId="165" fontId="13" fillId="0" borderId="12" xfId="1" applyFont="1" applyFill="1" applyBorder="1" applyAlignment="1">
      <alignment horizontal="center" vertical="center"/>
    </xf>
    <xf numFmtId="0" fontId="19" fillId="0" borderId="6" xfId="0" applyFont="1" applyFill="1" applyBorder="1" applyAlignment="1">
      <alignment horizontal="center" vertical="center" wrapText="1"/>
    </xf>
    <xf numFmtId="0" fontId="0" fillId="0" borderId="4" xfId="0" applyBorder="1" applyAlignment="1">
      <alignment wrapText="1"/>
    </xf>
    <xf numFmtId="0" fontId="18" fillId="0" borderId="12" xfId="0" applyFont="1" applyBorder="1" applyAlignment="1">
      <alignment horizontal="center"/>
    </xf>
    <xf numFmtId="0" fontId="7" fillId="0" borderId="6" xfId="0" applyFont="1" applyFill="1" applyBorder="1" applyAlignment="1">
      <alignment horizontal="left" vertical="center"/>
    </xf>
    <xf numFmtId="0" fontId="0" fillId="0" borderId="16" xfId="0" applyBorder="1" applyAlignment="1">
      <alignment horizontal="left" vertical="center"/>
    </xf>
    <xf numFmtId="0" fontId="0" fillId="0" borderId="12" xfId="0" applyBorder="1" applyAlignment="1">
      <alignment horizontal="left" vertical="center" wrapText="1"/>
    </xf>
    <xf numFmtId="0" fontId="36" fillId="0" borderId="0" xfId="0" applyFont="1" applyFill="1" applyBorder="1" applyAlignment="1">
      <alignment horizontal="center" vertical="center" wrapText="1"/>
    </xf>
  </cellXfs>
  <cellStyles count="6">
    <cellStyle name="Денежный 2" xfId="4" xr:uid="{00000000-0005-0000-0000-000000000000}"/>
    <cellStyle name="Денежный 4" xfId="1" xr:uid="{00000000-0005-0000-0000-000001000000}"/>
    <cellStyle name="Обычный" xfId="0" builtinId="0"/>
    <cellStyle name="Обычный 2" xfId="5" xr:uid="{00000000-0005-0000-0000-000003000000}"/>
    <cellStyle name="Обычный 4" xfId="2" xr:uid="{00000000-0005-0000-0000-000004000000}"/>
    <cellStyle name="Финансовый" xfId="3" builtinId="3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1.jpeg"/><Relationship Id="rId34" Type="http://schemas.openxmlformats.org/officeDocument/2006/relationships/image" Target="../media/image33.png"/><Relationship Id="rId42" Type="http://schemas.openxmlformats.org/officeDocument/2006/relationships/image" Target="../media/image41.emf"/><Relationship Id="rId47" Type="http://schemas.openxmlformats.org/officeDocument/2006/relationships/image" Target="../media/image46.jpeg"/><Relationship Id="rId50" Type="http://schemas.openxmlformats.org/officeDocument/2006/relationships/image" Target="../media/image49.emf"/><Relationship Id="rId55" Type="http://schemas.openxmlformats.org/officeDocument/2006/relationships/image" Target="../media/image54.emf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8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png"/><Relationship Id="rId40" Type="http://schemas.openxmlformats.org/officeDocument/2006/relationships/image" Target="../media/image39.jpeg"/><Relationship Id="rId45" Type="http://schemas.openxmlformats.org/officeDocument/2006/relationships/image" Target="../media/image44.jpeg"/><Relationship Id="rId53" Type="http://schemas.openxmlformats.org/officeDocument/2006/relationships/image" Target="../media/image52.emf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43" Type="http://schemas.openxmlformats.org/officeDocument/2006/relationships/image" Target="../media/image42.jpeg"/><Relationship Id="rId48" Type="http://schemas.openxmlformats.org/officeDocument/2006/relationships/image" Target="../media/image47.png"/><Relationship Id="rId56" Type="http://schemas.openxmlformats.org/officeDocument/2006/relationships/image" Target="../media/image55.jpeg"/><Relationship Id="rId8" Type="http://schemas.openxmlformats.org/officeDocument/2006/relationships/image" Target="../media/image8.jpeg"/><Relationship Id="rId51" Type="http://schemas.openxmlformats.org/officeDocument/2006/relationships/image" Target="../media/image50.emf"/><Relationship Id="rId3" Type="http://schemas.openxmlformats.org/officeDocument/2006/relationships/image" Target="../media/image3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image" Target="../media/image45.jpeg"/><Relationship Id="rId20" Type="http://schemas.openxmlformats.org/officeDocument/2006/relationships/image" Target="../media/image20.png"/><Relationship Id="rId41" Type="http://schemas.openxmlformats.org/officeDocument/2006/relationships/image" Target="../media/image40.emf"/><Relationship Id="rId54" Type="http://schemas.openxmlformats.org/officeDocument/2006/relationships/image" Target="../media/image53.emf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microsoft.com/office/2007/relationships/hdphoto" Target="../media/hdphoto1.wdp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image" Target="../media/image48.emf"/><Relationship Id="rId57" Type="http://schemas.openxmlformats.org/officeDocument/2006/relationships/image" Target="../media/image56.png"/><Relationship Id="rId10" Type="http://schemas.openxmlformats.org/officeDocument/2006/relationships/image" Target="../media/image10.jpeg"/><Relationship Id="rId31" Type="http://schemas.openxmlformats.org/officeDocument/2006/relationships/image" Target="../media/image30.png"/><Relationship Id="rId44" Type="http://schemas.openxmlformats.org/officeDocument/2006/relationships/image" Target="../media/image43.jpeg"/><Relationship Id="rId52" Type="http://schemas.openxmlformats.org/officeDocument/2006/relationships/image" Target="../media/image51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10661</xdr:colOff>
      <xdr:row>57</xdr:row>
      <xdr:rowOff>416256</xdr:rowOff>
    </xdr:from>
    <xdr:to>
      <xdr:col>0</xdr:col>
      <xdr:colOff>948519</xdr:colOff>
      <xdr:row>59</xdr:row>
      <xdr:rowOff>0</xdr:rowOff>
    </xdr:to>
    <xdr:pic>
      <xdr:nvPicPr>
        <xdr:cNvPr id="2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661" y="31464913"/>
          <a:ext cx="937858" cy="96899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57007</xdr:colOff>
      <xdr:row>60</xdr:row>
      <xdr:rowOff>194622</xdr:rowOff>
    </xdr:from>
    <xdr:to>
      <xdr:col>0</xdr:col>
      <xdr:colOff>1038082</xdr:colOff>
      <xdr:row>61</xdr:row>
      <xdr:rowOff>528708</xdr:rowOff>
    </xdr:to>
    <xdr:pic>
      <xdr:nvPicPr>
        <xdr:cNvPr id="3" name="Picture 243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007" y="42905291"/>
          <a:ext cx="981075" cy="99600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175287</xdr:colOff>
      <xdr:row>152</xdr:row>
      <xdr:rowOff>191068</xdr:rowOff>
    </xdr:from>
    <xdr:to>
      <xdr:col>0</xdr:col>
      <xdr:colOff>914526</xdr:colOff>
      <xdr:row>153</xdr:row>
      <xdr:rowOff>429477</xdr:rowOff>
    </xdr:to>
    <xdr:pic>
      <xdr:nvPicPr>
        <xdr:cNvPr id="5" name="Picture 360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75287" y="68034089"/>
          <a:ext cx="739239" cy="7911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247650</xdr:colOff>
      <xdr:row>135</xdr:row>
      <xdr:rowOff>301245</xdr:rowOff>
    </xdr:from>
    <xdr:to>
      <xdr:col>0</xdr:col>
      <xdr:colOff>1038225</xdr:colOff>
      <xdr:row>136</xdr:row>
      <xdr:rowOff>411992</xdr:rowOff>
    </xdr:to>
    <xdr:pic>
      <xdr:nvPicPr>
        <xdr:cNvPr id="7" name="Picture 364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47650" y="74920379"/>
          <a:ext cx="790575" cy="7453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165905</xdr:colOff>
      <xdr:row>56</xdr:row>
      <xdr:rowOff>211539</xdr:rowOff>
    </xdr:from>
    <xdr:to>
      <xdr:col>0</xdr:col>
      <xdr:colOff>937430</xdr:colOff>
      <xdr:row>57</xdr:row>
      <xdr:rowOff>278212</xdr:rowOff>
    </xdr:to>
    <xdr:pic>
      <xdr:nvPicPr>
        <xdr:cNvPr id="9" name="Picture 423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65905" y="30557336"/>
          <a:ext cx="771525" cy="76953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317025</xdr:colOff>
      <xdr:row>173</xdr:row>
      <xdr:rowOff>163773</xdr:rowOff>
    </xdr:from>
    <xdr:to>
      <xdr:col>0</xdr:col>
      <xdr:colOff>791570</xdr:colOff>
      <xdr:row>174</xdr:row>
      <xdr:rowOff>228545</xdr:rowOff>
    </xdr:to>
    <xdr:pic>
      <xdr:nvPicPr>
        <xdr:cNvPr id="11" name="Picture 382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317025" y="104589618"/>
          <a:ext cx="474545" cy="7471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257174</xdr:colOff>
      <xdr:row>156</xdr:row>
      <xdr:rowOff>123825</xdr:rowOff>
    </xdr:from>
    <xdr:to>
      <xdr:col>0</xdr:col>
      <xdr:colOff>1009649</xdr:colOff>
      <xdr:row>157</xdr:row>
      <xdr:rowOff>377894</xdr:rowOff>
    </xdr:to>
    <xdr:pic>
      <xdr:nvPicPr>
        <xdr:cNvPr id="13" name="Picture 2193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57174" y="84534375"/>
          <a:ext cx="752475" cy="7618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</xdr:col>
      <xdr:colOff>304800</xdr:colOff>
      <xdr:row>206</xdr:row>
      <xdr:rowOff>114300</xdr:rowOff>
    </xdr:to>
    <xdr:sp macro="" textlink="">
      <xdr:nvSpPr>
        <xdr:cNvPr id="15" name="AutoShape 2348" descr="9k=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10034587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158</xdr:row>
      <xdr:rowOff>0</xdr:rowOff>
    </xdr:from>
    <xdr:to>
      <xdr:col>0</xdr:col>
      <xdr:colOff>304800</xdr:colOff>
      <xdr:row>158</xdr:row>
      <xdr:rowOff>304800</xdr:rowOff>
    </xdr:to>
    <xdr:sp macro="" textlink="">
      <xdr:nvSpPr>
        <xdr:cNvPr id="19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685722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172</xdr:row>
      <xdr:rowOff>0</xdr:rowOff>
    </xdr:from>
    <xdr:to>
      <xdr:col>0</xdr:col>
      <xdr:colOff>304800</xdr:colOff>
      <xdr:row>172</xdr:row>
      <xdr:rowOff>304800</xdr:rowOff>
    </xdr:to>
    <xdr:sp macro="" textlink="">
      <xdr:nvSpPr>
        <xdr:cNvPr id="21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93540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1</xdr:col>
      <xdr:colOff>0</xdr:colOff>
      <xdr:row>172</xdr:row>
      <xdr:rowOff>0</xdr:rowOff>
    </xdr:from>
    <xdr:to>
      <xdr:col>1</xdr:col>
      <xdr:colOff>304800</xdr:colOff>
      <xdr:row>172</xdr:row>
      <xdr:rowOff>304800</xdr:rowOff>
    </xdr:to>
    <xdr:sp macro="" textlink="">
      <xdr:nvSpPr>
        <xdr:cNvPr id="22" name="AutoShape 2348" descr="9k=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93540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0</xdr:colOff>
      <xdr:row>172</xdr:row>
      <xdr:rowOff>0</xdr:rowOff>
    </xdr:from>
    <xdr:to>
      <xdr:col>0</xdr:col>
      <xdr:colOff>304800</xdr:colOff>
      <xdr:row>172</xdr:row>
      <xdr:rowOff>190500</xdr:rowOff>
    </xdr:to>
    <xdr:sp macro="" textlink="">
      <xdr:nvSpPr>
        <xdr:cNvPr id="23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9354025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0</xdr:col>
      <xdr:colOff>0</xdr:colOff>
      <xdr:row>164</xdr:row>
      <xdr:rowOff>0</xdr:rowOff>
    </xdr:from>
    <xdr:ext cx="304800" cy="304800"/>
    <xdr:sp macro="" textlink="">
      <xdr:nvSpPr>
        <xdr:cNvPr id="25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027670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164</xdr:row>
      <xdr:rowOff>0</xdr:rowOff>
    </xdr:from>
    <xdr:ext cx="304800" cy="304800"/>
    <xdr:sp macro="" textlink="">
      <xdr:nvSpPr>
        <xdr:cNvPr id="26" name="AutoShape 2348" descr="9k=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027670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164</xdr:row>
      <xdr:rowOff>0</xdr:rowOff>
    </xdr:from>
    <xdr:ext cx="304800" cy="190500"/>
    <xdr:sp macro="" textlink="">
      <xdr:nvSpPr>
        <xdr:cNvPr id="27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0276700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</xdr:col>
      <xdr:colOff>0</xdr:colOff>
      <xdr:row>172</xdr:row>
      <xdr:rowOff>0</xdr:rowOff>
    </xdr:from>
    <xdr:to>
      <xdr:col>1</xdr:col>
      <xdr:colOff>304800</xdr:colOff>
      <xdr:row>172</xdr:row>
      <xdr:rowOff>304800</xdr:rowOff>
    </xdr:to>
    <xdr:sp macro="" textlink="">
      <xdr:nvSpPr>
        <xdr:cNvPr id="29" name="AutoShape 2348" descr="9k=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70299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0</xdr:colOff>
      <xdr:row>172</xdr:row>
      <xdr:rowOff>0</xdr:rowOff>
    </xdr:from>
    <xdr:to>
      <xdr:col>0</xdr:col>
      <xdr:colOff>304800</xdr:colOff>
      <xdr:row>172</xdr:row>
      <xdr:rowOff>190500</xdr:rowOff>
    </xdr:to>
    <xdr:sp macro="" textlink="">
      <xdr:nvSpPr>
        <xdr:cNvPr id="30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7029925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209551</xdr:colOff>
      <xdr:row>150</xdr:row>
      <xdr:rowOff>71196</xdr:rowOff>
    </xdr:from>
    <xdr:to>
      <xdr:col>0</xdr:col>
      <xdr:colOff>928048</xdr:colOff>
      <xdr:row>150</xdr:row>
      <xdr:rowOff>744987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1" y="90583148"/>
          <a:ext cx="718497" cy="673791"/>
        </a:xfrm>
        <a:prstGeom prst="rect">
          <a:avLst/>
        </a:prstGeom>
      </xdr:spPr>
    </xdr:pic>
    <xdr:clientData/>
  </xdr:twoCellAnchor>
  <xdr:twoCellAnchor editAs="oneCell">
    <xdr:from>
      <xdr:col>0</xdr:col>
      <xdr:colOff>145576</xdr:colOff>
      <xdr:row>81</xdr:row>
      <xdr:rowOff>498143</xdr:rowOff>
    </xdr:from>
    <xdr:to>
      <xdr:col>0</xdr:col>
      <xdr:colOff>1041365</xdr:colOff>
      <xdr:row>82</xdr:row>
      <xdr:rowOff>641015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76" y="43898024"/>
          <a:ext cx="895789" cy="81843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80</xdr:row>
      <xdr:rowOff>276225</xdr:rowOff>
    </xdr:from>
    <xdr:to>
      <xdr:col>0</xdr:col>
      <xdr:colOff>1069021</xdr:colOff>
      <xdr:row>81</xdr:row>
      <xdr:rowOff>409576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51396900"/>
          <a:ext cx="916621" cy="83819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161</xdr:row>
      <xdr:rowOff>0</xdr:rowOff>
    </xdr:from>
    <xdr:ext cx="304800" cy="304800"/>
    <xdr:sp macro="" textlink="">
      <xdr:nvSpPr>
        <xdr:cNvPr id="42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8533625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twoCellAnchor editAs="oneCell">
    <xdr:from>
      <xdr:col>0</xdr:col>
      <xdr:colOff>304800</xdr:colOff>
      <xdr:row>0</xdr:row>
      <xdr:rowOff>171450</xdr:rowOff>
    </xdr:from>
    <xdr:to>
      <xdr:col>1</xdr:col>
      <xdr:colOff>504644</xdr:colOff>
      <xdr:row>0</xdr:row>
      <xdr:rowOff>565101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" y="171450"/>
          <a:ext cx="1447619" cy="393651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0</xdr:row>
      <xdr:rowOff>95250</xdr:rowOff>
    </xdr:from>
    <xdr:to>
      <xdr:col>8</xdr:col>
      <xdr:colOff>714756</xdr:colOff>
      <xdr:row>0</xdr:row>
      <xdr:rowOff>631698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4725" y="95250"/>
          <a:ext cx="1438656" cy="536448"/>
        </a:xfrm>
        <a:prstGeom prst="rect">
          <a:avLst/>
        </a:prstGeom>
      </xdr:spPr>
    </xdr:pic>
    <xdr:clientData/>
  </xdr:twoCellAnchor>
  <xdr:twoCellAnchor editAs="oneCell">
    <xdr:from>
      <xdr:col>0</xdr:col>
      <xdr:colOff>232723</xdr:colOff>
      <xdr:row>39</xdr:row>
      <xdr:rowOff>184244</xdr:rowOff>
    </xdr:from>
    <xdr:to>
      <xdr:col>0</xdr:col>
      <xdr:colOff>1042977</xdr:colOff>
      <xdr:row>41</xdr:row>
      <xdr:rowOff>260387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723" y="22757641"/>
          <a:ext cx="810254" cy="1270321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17</xdr:row>
      <xdr:rowOff>314325</xdr:rowOff>
    </xdr:from>
    <xdr:to>
      <xdr:col>0</xdr:col>
      <xdr:colOff>1184127</xdr:colOff>
      <xdr:row>19</xdr:row>
      <xdr:rowOff>155069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15030450"/>
          <a:ext cx="1060302" cy="1002794"/>
        </a:xfrm>
        <a:prstGeom prst="rect">
          <a:avLst/>
        </a:prstGeom>
      </xdr:spPr>
    </xdr:pic>
    <xdr:clientData/>
  </xdr:twoCellAnchor>
  <xdr:twoCellAnchor editAs="oneCell">
    <xdr:from>
      <xdr:col>0</xdr:col>
      <xdr:colOff>322712</xdr:colOff>
      <xdr:row>175</xdr:row>
      <xdr:rowOff>245659</xdr:rowOff>
    </xdr:from>
    <xdr:to>
      <xdr:col>0</xdr:col>
      <xdr:colOff>825689</xdr:colOff>
      <xdr:row>176</xdr:row>
      <xdr:rowOff>279182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712" y="108813599"/>
          <a:ext cx="502977" cy="688616"/>
        </a:xfrm>
        <a:prstGeom prst="rect">
          <a:avLst/>
        </a:prstGeom>
      </xdr:spPr>
    </xdr:pic>
    <xdr:clientData/>
  </xdr:twoCellAnchor>
  <xdr:twoCellAnchor editAs="oneCell">
    <xdr:from>
      <xdr:col>0</xdr:col>
      <xdr:colOff>245093</xdr:colOff>
      <xdr:row>30</xdr:row>
      <xdr:rowOff>266132</xdr:rowOff>
    </xdr:from>
    <xdr:to>
      <xdr:col>0</xdr:col>
      <xdr:colOff>934873</xdr:colOff>
      <xdr:row>31</xdr:row>
      <xdr:rowOff>326695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093" y="17257595"/>
          <a:ext cx="689780" cy="647416"/>
        </a:xfrm>
        <a:prstGeom prst="rect">
          <a:avLst/>
        </a:prstGeom>
      </xdr:spPr>
    </xdr:pic>
    <xdr:clientData/>
  </xdr:twoCellAnchor>
  <xdr:twoCellAnchor editAs="oneCell">
    <xdr:from>
      <xdr:col>0</xdr:col>
      <xdr:colOff>322854</xdr:colOff>
      <xdr:row>126</xdr:row>
      <xdr:rowOff>354841</xdr:rowOff>
    </xdr:from>
    <xdr:to>
      <xdr:col>0</xdr:col>
      <xdr:colOff>953305</xdr:colOff>
      <xdr:row>127</xdr:row>
      <xdr:rowOff>498145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854" y="58330531"/>
          <a:ext cx="630451" cy="1023584"/>
        </a:xfrm>
        <a:prstGeom prst="rect">
          <a:avLst/>
        </a:prstGeom>
      </xdr:spPr>
    </xdr:pic>
    <xdr:clientData/>
  </xdr:twoCellAnchor>
  <xdr:twoCellAnchor editAs="oneCell">
    <xdr:from>
      <xdr:col>0</xdr:col>
      <xdr:colOff>185098</xdr:colOff>
      <xdr:row>129</xdr:row>
      <xdr:rowOff>641444</xdr:rowOff>
    </xdr:from>
    <xdr:to>
      <xdr:col>0</xdr:col>
      <xdr:colOff>1038540</xdr:colOff>
      <xdr:row>130</xdr:row>
      <xdr:rowOff>536095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098" y="64936047"/>
          <a:ext cx="853442" cy="788581"/>
        </a:xfrm>
        <a:prstGeom prst="rect">
          <a:avLst/>
        </a:prstGeom>
      </xdr:spPr>
    </xdr:pic>
    <xdr:clientData/>
  </xdr:twoCellAnchor>
  <xdr:twoCellAnchor editAs="oneCell">
    <xdr:from>
      <xdr:col>0</xdr:col>
      <xdr:colOff>191068</xdr:colOff>
      <xdr:row>96</xdr:row>
      <xdr:rowOff>150125</xdr:rowOff>
    </xdr:from>
    <xdr:to>
      <xdr:col>0</xdr:col>
      <xdr:colOff>895918</xdr:colOff>
      <xdr:row>97</xdr:row>
      <xdr:rowOff>283474</xdr:rowOff>
    </xdr:to>
    <xdr:pic>
      <xdr:nvPicPr>
        <xdr:cNvPr id="54" name="Picture 378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191068" y="41939570"/>
          <a:ext cx="704850" cy="747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252483</xdr:colOff>
      <xdr:row>100</xdr:row>
      <xdr:rowOff>47767</xdr:rowOff>
    </xdr:from>
    <xdr:to>
      <xdr:col>0</xdr:col>
      <xdr:colOff>900183</xdr:colOff>
      <xdr:row>100</xdr:row>
      <xdr:rowOff>676694</xdr:rowOff>
    </xdr:to>
    <xdr:pic>
      <xdr:nvPicPr>
        <xdr:cNvPr id="59" name="Picture 218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252483" y="53444633"/>
          <a:ext cx="647700" cy="6289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109182</xdr:colOff>
      <xdr:row>64</xdr:row>
      <xdr:rowOff>518615</xdr:rowOff>
    </xdr:from>
    <xdr:to>
      <xdr:col>0</xdr:col>
      <xdr:colOff>1042632</xdr:colOff>
      <xdr:row>66</xdr:row>
      <xdr:rowOff>34118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82" y="39210018"/>
          <a:ext cx="933450" cy="812042"/>
        </a:xfrm>
        <a:prstGeom prst="rect">
          <a:avLst/>
        </a:prstGeom>
      </xdr:spPr>
    </xdr:pic>
    <xdr:clientData/>
  </xdr:twoCellAnchor>
  <xdr:twoCellAnchor editAs="oneCell">
    <xdr:from>
      <xdr:col>0</xdr:col>
      <xdr:colOff>279779</xdr:colOff>
      <xdr:row>86</xdr:row>
      <xdr:rowOff>361666</xdr:rowOff>
    </xdr:from>
    <xdr:to>
      <xdr:col>0</xdr:col>
      <xdr:colOff>968991</xdr:colOff>
      <xdr:row>87</xdr:row>
      <xdr:rowOff>602490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bright="9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9779" y="49009111"/>
          <a:ext cx="689212" cy="602490"/>
        </a:xfrm>
        <a:prstGeom prst="rect">
          <a:avLst/>
        </a:prstGeom>
        <a:effectLst>
          <a:outerShdw blurRad="50800" dist="50800" dir="5400000" algn="ctr" rotWithShape="0">
            <a:srgbClr val="000000">
              <a:alpha val="0"/>
            </a:srgbClr>
          </a:outerShdw>
          <a:reflection stA="0" endPos="65000" dist="50800" dir="5400000" sy="-100000" algn="bl" rotWithShape="0"/>
        </a:effectLst>
      </xdr:spPr>
    </xdr:pic>
    <xdr:clientData/>
  </xdr:twoCellAnchor>
  <xdr:twoCellAnchor editAs="oneCell">
    <xdr:from>
      <xdr:col>0</xdr:col>
      <xdr:colOff>225189</xdr:colOff>
      <xdr:row>167</xdr:row>
      <xdr:rowOff>0</xdr:rowOff>
    </xdr:from>
    <xdr:to>
      <xdr:col>0</xdr:col>
      <xdr:colOff>771099</xdr:colOff>
      <xdr:row>168</xdr:row>
      <xdr:rowOff>774518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189" y="105319773"/>
          <a:ext cx="545910" cy="774518"/>
        </a:xfrm>
        <a:prstGeom prst="rect">
          <a:avLst/>
        </a:prstGeom>
      </xdr:spPr>
    </xdr:pic>
    <xdr:clientData/>
  </xdr:twoCellAnchor>
  <xdr:twoCellAnchor editAs="oneCell">
    <xdr:from>
      <xdr:col>0</xdr:col>
      <xdr:colOff>218366</xdr:colOff>
      <xdr:row>76</xdr:row>
      <xdr:rowOff>177422</xdr:rowOff>
    </xdr:from>
    <xdr:to>
      <xdr:col>0</xdr:col>
      <xdr:colOff>825690</xdr:colOff>
      <xdr:row>77</xdr:row>
      <xdr:rowOff>396056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366" y="41414132"/>
          <a:ext cx="607324" cy="825961"/>
        </a:xfrm>
        <a:prstGeom prst="rect">
          <a:avLst/>
        </a:prstGeom>
      </xdr:spPr>
    </xdr:pic>
    <xdr:clientData/>
  </xdr:twoCellAnchor>
  <xdr:twoCellAnchor editAs="oneCell">
    <xdr:from>
      <xdr:col>0</xdr:col>
      <xdr:colOff>102359</xdr:colOff>
      <xdr:row>161</xdr:row>
      <xdr:rowOff>451464</xdr:rowOff>
    </xdr:from>
    <xdr:to>
      <xdr:col>0</xdr:col>
      <xdr:colOff>928048</xdr:colOff>
      <xdr:row>163</xdr:row>
      <xdr:rowOff>496229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59" y="72204568"/>
          <a:ext cx="825689" cy="1122937"/>
        </a:xfrm>
        <a:prstGeom prst="rect">
          <a:avLst/>
        </a:prstGeom>
      </xdr:spPr>
    </xdr:pic>
    <xdr:clientData/>
  </xdr:twoCellAnchor>
  <xdr:twoCellAnchor editAs="oneCell">
    <xdr:from>
      <xdr:col>0</xdr:col>
      <xdr:colOff>170600</xdr:colOff>
      <xdr:row>68</xdr:row>
      <xdr:rowOff>293426</xdr:rowOff>
    </xdr:from>
    <xdr:to>
      <xdr:col>0</xdr:col>
      <xdr:colOff>1037230</xdr:colOff>
      <xdr:row>70</xdr:row>
      <xdr:rowOff>161856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600" y="38029486"/>
          <a:ext cx="866630" cy="1178616"/>
        </a:xfrm>
        <a:prstGeom prst="rect">
          <a:avLst/>
        </a:prstGeom>
      </xdr:spPr>
    </xdr:pic>
    <xdr:clientData/>
  </xdr:twoCellAnchor>
  <xdr:twoCellAnchor editAs="oneCell">
    <xdr:from>
      <xdr:col>0</xdr:col>
      <xdr:colOff>136476</xdr:colOff>
      <xdr:row>70</xdr:row>
      <xdr:rowOff>443553</xdr:rowOff>
    </xdr:from>
    <xdr:to>
      <xdr:col>0</xdr:col>
      <xdr:colOff>1003109</xdr:colOff>
      <xdr:row>72</xdr:row>
      <xdr:rowOff>445763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476" y="39080365"/>
          <a:ext cx="866633" cy="1178621"/>
        </a:xfrm>
        <a:prstGeom prst="rect">
          <a:avLst/>
        </a:prstGeom>
      </xdr:spPr>
    </xdr:pic>
    <xdr:clientData/>
  </xdr:twoCellAnchor>
  <xdr:twoCellAnchor editAs="oneCell">
    <xdr:from>
      <xdr:col>0</xdr:col>
      <xdr:colOff>143301</xdr:colOff>
      <xdr:row>109</xdr:row>
      <xdr:rowOff>252484</xdr:rowOff>
    </xdr:from>
    <xdr:to>
      <xdr:col>0</xdr:col>
      <xdr:colOff>1187355</xdr:colOff>
      <xdr:row>111</xdr:row>
      <xdr:rowOff>226451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301" y="57095409"/>
          <a:ext cx="1044054" cy="1420631"/>
        </a:xfrm>
        <a:prstGeom prst="rect">
          <a:avLst/>
        </a:prstGeom>
      </xdr:spPr>
    </xdr:pic>
    <xdr:clientData/>
  </xdr:twoCellAnchor>
  <xdr:twoCellAnchor editAs="oneCell">
    <xdr:from>
      <xdr:col>0</xdr:col>
      <xdr:colOff>150126</xdr:colOff>
      <xdr:row>114</xdr:row>
      <xdr:rowOff>388961</xdr:rowOff>
    </xdr:from>
    <xdr:to>
      <xdr:col>1</xdr:col>
      <xdr:colOff>43138</xdr:colOff>
      <xdr:row>116</xdr:row>
      <xdr:rowOff>494553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126" y="55109660"/>
          <a:ext cx="1169078" cy="1552254"/>
        </a:xfrm>
        <a:prstGeom prst="rect">
          <a:avLst/>
        </a:prstGeom>
      </xdr:spPr>
    </xdr:pic>
    <xdr:clientData/>
  </xdr:twoCellAnchor>
  <xdr:twoCellAnchor editAs="oneCell">
    <xdr:from>
      <xdr:col>0</xdr:col>
      <xdr:colOff>40945</xdr:colOff>
      <xdr:row>120</xdr:row>
      <xdr:rowOff>279774</xdr:rowOff>
    </xdr:from>
    <xdr:to>
      <xdr:col>0</xdr:col>
      <xdr:colOff>1180533</xdr:colOff>
      <xdr:row>122</xdr:row>
      <xdr:rowOff>103955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45" y="66983207"/>
          <a:ext cx="1139588" cy="1550623"/>
        </a:xfrm>
        <a:prstGeom prst="rect">
          <a:avLst/>
        </a:prstGeom>
      </xdr:spPr>
    </xdr:pic>
    <xdr:clientData/>
  </xdr:twoCellAnchor>
  <xdr:twoCellAnchor editAs="oneCell">
    <xdr:from>
      <xdr:col>0</xdr:col>
      <xdr:colOff>184244</xdr:colOff>
      <xdr:row>46</xdr:row>
      <xdr:rowOff>197892</xdr:rowOff>
    </xdr:from>
    <xdr:to>
      <xdr:col>0</xdr:col>
      <xdr:colOff>846160</xdr:colOff>
      <xdr:row>47</xdr:row>
      <xdr:rowOff>499897</xdr:rowOff>
    </xdr:to>
    <xdr:pic>
      <xdr:nvPicPr>
        <xdr:cNvPr id="82" name="Grafik 40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244" y="25650967"/>
          <a:ext cx="661916" cy="909332"/>
        </a:xfrm>
        <a:prstGeom prst="rect">
          <a:avLst/>
        </a:prstGeom>
      </xdr:spPr>
    </xdr:pic>
    <xdr:clientData/>
  </xdr:twoCellAnchor>
  <xdr:twoCellAnchor editAs="oneCell">
    <xdr:from>
      <xdr:col>0</xdr:col>
      <xdr:colOff>218366</xdr:colOff>
      <xdr:row>90</xdr:row>
      <xdr:rowOff>0</xdr:rowOff>
    </xdr:from>
    <xdr:to>
      <xdr:col>0</xdr:col>
      <xdr:colOff>1030407</xdr:colOff>
      <xdr:row>91</xdr:row>
      <xdr:rowOff>428811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366" y="49684675"/>
          <a:ext cx="812041" cy="1104376"/>
        </a:xfrm>
        <a:prstGeom prst="rect">
          <a:avLst/>
        </a:prstGeom>
      </xdr:spPr>
    </xdr:pic>
    <xdr:clientData/>
  </xdr:twoCellAnchor>
  <xdr:twoCellAnchor editAs="oneCell">
    <xdr:from>
      <xdr:col>0</xdr:col>
      <xdr:colOff>204717</xdr:colOff>
      <xdr:row>158</xdr:row>
      <xdr:rowOff>245387</xdr:rowOff>
    </xdr:from>
    <xdr:to>
      <xdr:col>0</xdr:col>
      <xdr:colOff>1084998</xdr:colOff>
      <xdr:row>161</xdr:row>
      <xdr:rowOff>43674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717" y="85189053"/>
          <a:ext cx="880281" cy="11971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0</xdr:col>
      <xdr:colOff>304800</xdr:colOff>
      <xdr:row>158</xdr:row>
      <xdr:rowOff>304800</xdr:rowOff>
    </xdr:to>
    <xdr:sp macro="" textlink="">
      <xdr:nvSpPr>
        <xdr:cNvPr id="88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3933731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252482</xdr:colOff>
      <xdr:row>192</xdr:row>
      <xdr:rowOff>457202</xdr:rowOff>
    </xdr:from>
    <xdr:to>
      <xdr:col>0</xdr:col>
      <xdr:colOff>844255</xdr:colOff>
      <xdr:row>194</xdr:row>
      <xdr:rowOff>27299</xdr:rowOff>
    </xdr:to>
    <xdr:pic>
      <xdr:nvPicPr>
        <xdr:cNvPr id="79" name="Рисунок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482" y="99471709"/>
          <a:ext cx="591773" cy="805218"/>
        </a:xfrm>
        <a:prstGeom prst="rect">
          <a:avLst/>
        </a:prstGeom>
      </xdr:spPr>
    </xdr:pic>
    <xdr:clientData/>
  </xdr:twoCellAnchor>
  <xdr:twoCellAnchor editAs="oneCell">
    <xdr:from>
      <xdr:col>0</xdr:col>
      <xdr:colOff>81886</xdr:colOff>
      <xdr:row>102</xdr:row>
      <xdr:rowOff>675564</xdr:rowOff>
    </xdr:from>
    <xdr:to>
      <xdr:col>0</xdr:col>
      <xdr:colOff>1215282</xdr:colOff>
      <xdr:row>104</xdr:row>
      <xdr:rowOff>634620</xdr:rowOff>
    </xdr:to>
    <xdr:pic>
      <xdr:nvPicPr>
        <xdr:cNvPr id="93" name="Рисунок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886" y="56228776"/>
          <a:ext cx="1133396" cy="1542197"/>
        </a:xfrm>
        <a:prstGeom prst="rect">
          <a:avLst/>
        </a:prstGeom>
      </xdr:spPr>
    </xdr:pic>
    <xdr:clientData/>
  </xdr:twoCellAnchor>
  <xdr:twoCellAnchor editAs="oneCell">
    <xdr:from>
      <xdr:col>0</xdr:col>
      <xdr:colOff>354842</xdr:colOff>
      <xdr:row>52</xdr:row>
      <xdr:rowOff>13647</xdr:rowOff>
    </xdr:from>
    <xdr:to>
      <xdr:col>0</xdr:col>
      <xdr:colOff>806403</xdr:colOff>
      <xdr:row>52</xdr:row>
      <xdr:rowOff>627796</xdr:rowOff>
    </xdr:to>
    <xdr:pic>
      <xdr:nvPicPr>
        <xdr:cNvPr id="94" name="Рисунок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842" y="26524423"/>
          <a:ext cx="451561" cy="614149"/>
        </a:xfrm>
        <a:prstGeom prst="rect">
          <a:avLst/>
        </a:prstGeom>
      </xdr:spPr>
    </xdr:pic>
    <xdr:clientData/>
  </xdr:twoCellAnchor>
  <xdr:twoCellAnchor editAs="oneCell">
    <xdr:from>
      <xdr:col>0</xdr:col>
      <xdr:colOff>109184</xdr:colOff>
      <xdr:row>26</xdr:row>
      <xdr:rowOff>361665</xdr:rowOff>
    </xdr:from>
    <xdr:to>
      <xdr:col>0</xdr:col>
      <xdr:colOff>941678</xdr:colOff>
      <xdr:row>29</xdr:row>
      <xdr:rowOff>21466</xdr:rowOff>
    </xdr:to>
    <xdr:pic>
      <xdr:nvPicPr>
        <xdr:cNvPr id="95" name="Рисунок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84" y="15176310"/>
          <a:ext cx="832494" cy="11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361666</xdr:colOff>
      <xdr:row>165</xdr:row>
      <xdr:rowOff>539087</xdr:rowOff>
    </xdr:from>
    <xdr:to>
      <xdr:col>0</xdr:col>
      <xdr:colOff>880280</xdr:colOff>
      <xdr:row>166</xdr:row>
      <xdr:rowOff>401240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1666" y="99178281"/>
          <a:ext cx="518614" cy="790201"/>
        </a:xfrm>
        <a:prstGeom prst="rect">
          <a:avLst/>
        </a:prstGeom>
      </xdr:spPr>
    </xdr:pic>
    <xdr:clientData/>
  </xdr:twoCellAnchor>
  <xdr:twoCellAnchor editAs="oneCell">
    <xdr:from>
      <xdr:col>0</xdr:col>
      <xdr:colOff>143301</xdr:colOff>
      <xdr:row>144</xdr:row>
      <xdr:rowOff>88709</xdr:rowOff>
    </xdr:from>
    <xdr:to>
      <xdr:col>0</xdr:col>
      <xdr:colOff>989462</xdr:colOff>
      <xdr:row>144</xdr:row>
      <xdr:rowOff>934870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301" y="79696100"/>
          <a:ext cx="846161" cy="846161"/>
        </a:xfrm>
        <a:prstGeom prst="rect">
          <a:avLst/>
        </a:prstGeom>
      </xdr:spPr>
    </xdr:pic>
    <xdr:clientData/>
  </xdr:twoCellAnchor>
  <xdr:twoCellAnchor editAs="oneCell">
    <xdr:from>
      <xdr:col>0</xdr:col>
      <xdr:colOff>177422</xdr:colOff>
      <xdr:row>139</xdr:row>
      <xdr:rowOff>199758</xdr:rowOff>
    </xdr:from>
    <xdr:to>
      <xdr:col>0</xdr:col>
      <xdr:colOff>1160059</xdr:colOff>
      <xdr:row>140</xdr:row>
      <xdr:rowOff>450375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2B80B4E7-919A-404A-9FBA-28DAD9731F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422" y="79036051"/>
          <a:ext cx="982637" cy="9807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129655</xdr:colOff>
      <xdr:row>141</xdr:row>
      <xdr:rowOff>141215</xdr:rowOff>
    </xdr:from>
    <xdr:to>
      <xdr:col>0</xdr:col>
      <xdr:colOff>1153237</xdr:colOff>
      <xdr:row>142</xdr:row>
      <xdr:rowOff>432699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B5EF3C8-FE90-4975-BA97-D3C605497F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655" y="80437818"/>
          <a:ext cx="1023582" cy="1021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122831</xdr:colOff>
      <xdr:row>93</xdr:row>
      <xdr:rowOff>402609</xdr:rowOff>
    </xdr:from>
    <xdr:to>
      <xdr:col>0</xdr:col>
      <xdr:colOff>1105469</xdr:colOff>
      <xdr:row>94</xdr:row>
      <xdr:rowOff>600500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9B9C5DA1-D7EE-4647-AE83-8E84D1359A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31" y="50912973"/>
          <a:ext cx="982638" cy="982638"/>
        </a:xfrm>
        <a:prstGeom prst="rect">
          <a:avLst/>
        </a:prstGeom>
      </xdr:spPr>
    </xdr:pic>
    <xdr:clientData/>
  </xdr:twoCellAnchor>
  <xdr:twoCellAnchor editAs="oneCell">
    <xdr:from>
      <xdr:col>0</xdr:col>
      <xdr:colOff>40946</xdr:colOff>
      <xdr:row>118</xdr:row>
      <xdr:rowOff>484495</xdr:rowOff>
    </xdr:from>
    <xdr:to>
      <xdr:col>0</xdr:col>
      <xdr:colOff>1173709</xdr:colOff>
      <xdr:row>120</xdr:row>
      <xdr:rowOff>143300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AA6C7BD5-DF84-40D9-A70D-146A99A59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46" y="65713970"/>
          <a:ext cx="1132763" cy="1132763"/>
        </a:xfrm>
        <a:prstGeom prst="rect">
          <a:avLst/>
        </a:prstGeom>
      </xdr:spPr>
    </xdr:pic>
    <xdr:clientData/>
  </xdr:twoCellAnchor>
  <xdr:twoCellAnchor editAs="oneCell">
    <xdr:from>
      <xdr:col>0</xdr:col>
      <xdr:colOff>13648</xdr:colOff>
      <xdr:row>197</xdr:row>
      <xdr:rowOff>109179</xdr:rowOff>
    </xdr:from>
    <xdr:to>
      <xdr:col>0</xdr:col>
      <xdr:colOff>1194183</xdr:colOff>
      <xdr:row>199</xdr:row>
      <xdr:rowOff>129654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6EC38B44-5B9C-4B16-8BCE-D1B04A47F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48" y="115528295"/>
          <a:ext cx="1180535" cy="1180535"/>
        </a:xfrm>
        <a:prstGeom prst="rect">
          <a:avLst/>
        </a:prstGeom>
      </xdr:spPr>
    </xdr:pic>
    <xdr:clientData/>
  </xdr:twoCellAnchor>
  <xdr:twoCellAnchor editAs="oneCell">
    <xdr:from>
      <xdr:col>0</xdr:col>
      <xdr:colOff>75065</xdr:colOff>
      <xdr:row>180</xdr:row>
      <xdr:rowOff>0</xdr:rowOff>
    </xdr:from>
    <xdr:to>
      <xdr:col>0</xdr:col>
      <xdr:colOff>1187357</xdr:colOff>
      <xdr:row>181</xdr:row>
      <xdr:rowOff>620972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C686AD9D-CC24-4E8B-A88A-262BFD268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65" y="109325390"/>
          <a:ext cx="1112292" cy="1112292"/>
        </a:xfrm>
        <a:prstGeom prst="rect">
          <a:avLst/>
        </a:prstGeom>
      </xdr:spPr>
    </xdr:pic>
    <xdr:clientData/>
  </xdr:twoCellAnchor>
  <xdr:twoCellAnchor editAs="oneCell">
    <xdr:from>
      <xdr:col>0</xdr:col>
      <xdr:colOff>136478</xdr:colOff>
      <xdr:row>187</xdr:row>
      <xdr:rowOff>0</xdr:rowOff>
    </xdr:from>
    <xdr:to>
      <xdr:col>0</xdr:col>
      <xdr:colOff>1044053</xdr:colOff>
      <xdr:row>189</xdr:row>
      <xdr:rowOff>63936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7DE6A684-7D98-4EF1-B4A8-8897EBCE1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478" y="113894867"/>
          <a:ext cx="907575" cy="1203524"/>
        </a:xfrm>
        <a:prstGeom prst="rect">
          <a:avLst/>
        </a:prstGeom>
      </xdr:spPr>
    </xdr:pic>
    <xdr:clientData/>
  </xdr:twoCellAnchor>
  <xdr:twoCellAnchor editAs="oneCell">
    <xdr:from>
      <xdr:col>0</xdr:col>
      <xdr:colOff>116006</xdr:colOff>
      <xdr:row>6</xdr:row>
      <xdr:rowOff>22989</xdr:rowOff>
    </xdr:from>
    <xdr:to>
      <xdr:col>0</xdr:col>
      <xdr:colOff>1037230</xdr:colOff>
      <xdr:row>7</xdr:row>
      <xdr:rowOff>72851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3BFA9A92-21BA-42EA-AE06-52833C779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6006" y="3298452"/>
          <a:ext cx="921224" cy="718602"/>
        </a:xfrm>
        <a:prstGeom prst="rect">
          <a:avLst/>
        </a:prstGeom>
      </xdr:spPr>
    </xdr:pic>
    <xdr:clientData/>
  </xdr:twoCellAnchor>
  <xdr:twoCellAnchor editAs="oneCell">
    <xdr:from>
      <xdr:col>0</xdr:col>
      <xdr:colOff>68240</xdr:colOff>
      <xdr:row>7</xdr:row>
      <xdr:rowOff>150127</xdr:rowOff>
    </xdr:from>
    <xdr:to>
      <xdr:col>0</xdr:col>
      <xdr:colOff>539088</xdr:colOff>
      <xdr:row>8</xdr:row>
      <xdr:rowOff>302026</xdr:rowOff>
    </xdr:to>
    <xdr:pic>
      <xdr:nvPicPr>
        <xdr:cNvPr id="91" name="Рисунок 90">
          <a:extLst>
            <a:ext uri="{FF2B5EF4-FFF2-40B4-BE49-F238E27FC236}">
              <a16:creationId xmlns:a16="http://schemas.microsoft.com/office/drawing/2014/main" id="{CDD99B35-1C8A-4F3D-9989-4688C4045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240" y="4094330"/>
          <a:ext cx="470848" cy="7114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607327</xdr:colOff>
      <xdr:row>7</xdr:row>
      <xdr:rowOff>150125</xdr:rowOff>
    </xdr:from>
    <xdr:to>
      <xdr:col>0</xdr:col>
      <xdr:colOff>1078173</xdr:colOff>
      <xdr:row>8</xdr:row>
      <xdr:rowOff>302021</xdr:rowOff>
    </xdr:to>
    <xdr:pic>
      <xdr:nvPicPr>
        <xdr:cNvPr id="92" name="Рисунок 91">
          <a:extLst>
            <a:ext uri="{FF2B5EF4-FFF2-40B4-BE49-F238E27FC236}">
              <a16:creationId xmlns:a16="http://schemas.microsoft.com/office/drawing/2014/main" id="{9825D8BE-0409-45B2-9079-2F14FBDC02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327" y="4094328"/>
          <a:ext cx="470846" cy="711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600504</xdr:colOff>
      <xdr:row>8</xdr:row>
      <xdr:rowOff>368492</xdr:rowOff>
    </xdr:from>
    <xdr:to>
      <xdr:col>0</xdr:col>
      <xdr:colOff>1098645</xdr:colOff>
      <xdr:row>9</xdr:row>
      <xdr:rowOff>472920</xdr:rowOff>
    </xdr:to>
    <xdr:pic>
      <xdr:nvPicPr>
        <xdr:cNvPr id="96" name="Рисунок 95">
          <a:extLst>
            <a:ext uri="{FF2B5EF4-FFF2-40B4-BE49-F238E27FC236}">
              <a16:creationId xmlns:a16="http://schemas.microsoft.com/office/drawing/2014/main" id="{D79A37CB-6464-47B1-A286-697B2B4F3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504" y="4872253"/>
          <a:ext cx="498141" cy="752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61416</xdr:colOff>
      <xdr:row>8</xdr:row>
      <xdr:rowOff>382138</xdr:rowOff>
    </xdr:from>
    <xdr:to>
      <xdr:col>0</xdr:col>
      <xdr:colOff>544639</xdr:colOff>
      <xdr:row>9</xdr:row>
      <xdr:rowOff>464025</xdr:rowOff>
    </xdr:to>
    <xdr:pic>
      <xdr:nvPicPr>
        <xdr:cNvPr id="97" name="Рисунок 96">
          <a:extLst>
            <a:ext uri="{FF2B5EF4-FFF2-40B4-BE49-F238E27FC236}">
              <a16:creationId xmlns:a16="http://schemas.microsoft.com/office/drawing/2014/main" id="{800F6280-6D3F-4737-91A7-279B2E16E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16" y="4885899"/>
          <a:ext cx="483223" cy="730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238837</xdr:colOff>
      <xdr:row>11</xdr:row>
      <xdr:rowOff>6824</xdr:rowOff>
    </xdr:from>
    <xdr:to>
      <xdr:col>0</xdr:col>
      <xdr:colOff>1132764</xdr:colOff>
      <xdr:row>12</xdr:row>
      <xdr:rowOff>19458</xdr:rowOff>
    </xdr:to>
    <xdr:pic>
      <xdr:nvPicPr>
        <xdr:cNvPr id="98" name="Рисунок 97">
          <a:extLst>
            <a:ext uri="{FF2B5EF4-FFF2-40B4-BE49-F238E27FC236}">
              <a16:creationId xmlns:a16="http://schemas.microsoft.com/office/drawing/2014/main" id="{D68A6C51-087B-4C75-87FC-E9D69B2EDE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837" y="6080078"/>
          <a:ext cx="893927" cy="695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150126</xdr:colOff>
      <xdr:row>12</xdr:row>
      <xdr:rowOff>20471</xdr:rowOff>
    </xdr:from>
    <xdr:to>
      <xdr:col>0</xdr:col>
      <xdr:colOff>664961</xdr:colOff>
      <xdr:row>12</xdr:row>
      <xdr:rowOff>798394</xdr:rowOff>
    </xdr:to>
    <xdr:pic>
      <xdr:nvPicPr>
        <xdr:cNvPr id="99" name="Рисунок 98">
          <a:extLst>
            <a:ext uri="{FF2B5EF4-FFF2-40B4-BE49-F238E27FC236}">
              <a16:creationId xmlns:a16="http://schemas.microsoft.com/office/drawing/2014/main" id="{8967EAB7-F63E-4F72-99C9-7BC9DCDAB1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26" y="6776113"/>
          <a:ext cx="514835" cy="777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709684</xdr:colOff>
      <xdr:row>12</xdr:row>
      <xdr:rowOff>31596</xdr:rowOff>
    </xdr:from>
    <xdr:to>
      <xdr:col>0</xdr:col>
      <xdr:colOff>1217157</xdr:colOff>
      <xdr:row>12</xdr:row>
      <xdr:rowOff>798394</xdr:rowOff>
    </xdr:to>
    <xdr:pic>
      <xdr:nvPicPr>
        <xdr:cNvPr id="100" name="Рисунок 99">
          <a:extLst>
            <a:ext uri="{FF2B5EF4-FFF2-40B4-BE49-F238E27FC236}">
              <a16:creationId xmlns:a16="http://schemas.microsoft.com/office/drawing/2014/main" id="{BC43DB82-29A0-4D78-979A-7A0F1D2B6E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84" y="6787238"/>
          <a:ext cx="507473" cy="766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170</xdr:row>
      <xdr:rowOff>0</xdr:rowOff>
    </xdr:from>
    <xdr:ext cx="304800" cy="304800"/>
    <xdr:sp macro="" textlink="">
      <xdr:nvSpPr>
        <xdr:cNvPr id="106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C4E6B519-9DFF-4926-B440-78CE0799CF64}"/>
            </a:ext>
          </a:extLst>
        </xdr:cNvPr>
        <xdr:cNvSpPr>
          <a:spLocks noChangeAspect="1" noChangeArrowheads="1"/>
        </xdr:cNvSpPr>
      </xdr:nvSpPr>
      <xdr:spPr bwMode="auto">
        <a:xfrm>
          <a:off x="0" y="102890472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170</xdr:row>
      <xdr:rowOff>0</xdr:rowOff>
    </xdr:from>
    <xdr:ext cx="304800" cy="304800"/>
    <xdr:sp macro="" textlink="">
      <xdr:nvSpPr>
        <xdr:cNvPr id="107" name="AutoShape 2348" descr="9k=">
          <a:extLst>
            <a:ext uri="{FF2B5EF4-FFF2-40B4-BE49-F238E27FC236}">
              <a16:creationId xmlns:a16="http://schemas.microsoft.com/office/drawing/2014/main" id="{B1F882CE-74A8-41F4-ACC2-445FC34E237C}"/>
            </a:ext>
          </a:extLst>
        </xdr:cNvPr>
        <xdr:cNvSpPr>
          <a:spLocks noChangeAspect="1" noChangeArrowheads="1"/>
        </xdr:cNvSpPr>
      </xdr:nvSpPr>
      <xdr:spPr bwMode="auto">
        <a:xfrm>
          <a:off x="1276066" y="102890472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170</xdr:row>
      <xdr:rowOff>0</xdr:rowOff>
    </xdr:from>
    <xdr:ext cx="304800" cy="190500"/>
    <xdr:sp macro="" textlink="">
      <xdr:nvSpPr>
        <xdr:cNvPr id="108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A0895BA8-A4B1-401D-AEED-7DBC4370DB14}"/>
            </a:ext>
          </a:extLst>
        </xdr:cNvPr>
        <xdr:cNvSpPr>
          <a:spLocks noChangeAspect="1" noChangeArrowheads="1"/>
        </xdr:cNvSpPr>
      </xdr:nvSpPr>
      <xdr:spPr bwMode="auto">
        <a:xfrm>
          <a:off x="0" y="102890472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0</xdr:col>
      <xdr:colOff>204717</xdr:colOff>
      <xdr:row>171</xdr:row>
      <xdr:rowOff>81888</xdr:rowOff>
    </xdr:from>
    <xdr:to>
      <xdr:col>0</xdr:col>
      <xdr:colOff>887105</xdr:colOff>
      <xdr:row>171</xdr:row>
      <xdr:rowOff>764276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E84C0F66-85F8-458B-A518-61E97E36E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717" y="107148575"/>
          <a:ext cx="682388" cy="682388"/>
        </a:xfrm>
        <a:prstGeom prst="rect">
          <a:avLst/>
        </a:prstGeom>
      </xdr:spPr>
    </xdr:pic>
    <xdr:clientData/>
  </xdr:twoCellAnchor>
  <xdr:oneCellAnchor>
    <xdr:from>
      <xdr:col>9</xdr:col>
      <xdr:colOff>361666</xdr:colOff>
      <xdr:row>171</xdr:row>
      <xdr:rowOff>68239</xdr:rowOff>
    </xdr:from>
    <xdr:ext cx="1171575" cy="673655"/>
    <xdr:pic>
      <xdr:nvPicPr>
        <xdr:cNvPr id="109" name="Рисунок 108">
          <a:extLst>
            <a:ext uri="{FF2B5EF4-FFF2-40B4-BE49-F238E27FC236}">
              <a16:creationId xmlns:a16="http://schemas.microsoft.com/office/drawing/2014/main" id="{1279C1A8-6713-4B59-9178-8590648B9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3779" y="106773260"/>
          <a:ext cx="1171575" cy="67365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1</xdr:col>
      <xdr:colOff>304800</xdr:colOff>
      <xdr:row>7</xdr:row>
      <xdr:rowOff>133350</xdr:rowOff>
    </xdr:to>
    <xdr:sp macro="" textlink="">
      <xdr:nvSpPr>
        <xdr:cNvPr id="15" name="AutoShape 2348" descr="9k=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100279200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304800</xdr:colOff>
      <xdr:row>7</xdr:row>
      <xdr:rowOff>133350</xdr:rowOff>
    </xdr:to>
    <xdr:sp macro="" textlink="">
      <xdr:nvSpPr>
        <xdr:cNvPr id="19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6790550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304800</xdr:colOff>
      <xdr:row>7</xdr:row>
      <xdr:rowOff>133350</xdr:rowOff>
    </xdr:to>
    <xdr:sp macro="" textlink="">
      <xdr:nvSpPr>
        <xdr:cNvPr id="21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928735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304800</xdr:colOff>
      <xdr:row>7</xdr:row>
      <xdr:rowOff>133350</xdr:rowOff>
    </xdr:to>
    <xdr:sp macro="" textlink="">
      <xdr:nvSpPr>
        <xdr:cNvPr id="22" name="AutoShape 2348" descr="9k=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928735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304800</xdr:colOff>
      <xdr:row>7</xdr:row>
      <xdr:rowOff>19050</xdr:rowOff>
    </xdr:to>
    <xdr:sp macro="" textlink="">
      <xdr:nvSpPr>
        <xdr:cNvPr id="23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9287350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0</xdr:col>
      <xdr:colOff>0</xdr:colOff>
      <xdr:row>6</xdr:row>
      <xdr:rowOff>0</xdr:rowOff>
    </xdr:from>
    <xdr:ext cx="304800" cy="304800"/>
    <xdr:sp macro="" textlink="">
      <xdr:nvSpPr>
        <xdr:cNvPr id="25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02100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1</xdr:col>
      <xdr:colOff>0</xdr:colOff>
      <xdr:row>6</xdr:row>
      <xdr:rowOff>0</xdr:rowOff>
    </xdr:from>
    <xdr:ext cx="304800" cy="304800"/>
    <xdr:sp macro="" textlink="">
      <xdr:nvSpPr>
        <xdr:cNvPr id="26" name="AutoShape 2348" descr="9k=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0210025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0</xdr:col>
      <xdr:colOff>0</xdr:colOff>
      <xdr:row>6</xdr:row>
      <xdr:rowOff>0</xdr:rowOff>
    </xdr:from>
    <xdr:ext cx="304800" cy="190500"/>
    <xdr:sp macro="" textlink="">
      <xdr:nvSpPr>
        <xdr:cNvPr id="27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0210025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 editAs="oneCell">
    <xdr:from>
      <xdr:col>1</xdr:col>
      <xdr:colOff>0</xdr:colOff>
      <xdr:row>6</xdr:row>
      <xdr:rowOff>0</xdr:rowOff>
    </xdr:from>
    <xdr:to>
      <xdr:col>1</xdr:col>
      <xdr:colOff>304800</xdr:colOff>
      <xdr:row>7</xdr:row>
      <xdr:rowOff>133350</xdr:rowOff>
    </xdr:to>
    <xdr:sp macro="" textlink="">
      <xdr:nvSpPr>
        <xdr:cNvPr id="29" name="AutoShape 2348" descr="9k=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1247775" y="8696325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304800</xdr:colOff>
      <xdr:row>7</xdr:row>
      <xdr:rowOff>19050</xdr:rowOff>
    </xdr:to>
    <xdr:sp macro="" textlink="">
      <xdr:nvSpPr>
        <xdr:cNvPr id="30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6963250"/>
          <a:ext cx="3048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oneCellAnchor>
    <xdr:from>
      <xdr:col>0</xdr:col>
      <xdr:colOff>0</xdr:colOff>
      <xdr:row>6</xdr:row>
      <xdr:rowOff>0</xdr:rowOff>
    </xdr:from>
    <xdr:ext cx="304800" cy="304800"/>
    <xdr:sp macro="" textlink="">
      <xdr:nvSpPr>
        <xdr:cNvPr id="42" name="AutoShape 1027" descr="data:image/jpeg;base64,/9j/4AAQSkZJRgABAQAAAQABAAD/2wCEAAkGBxQTEhUUExQUFRUUFhQXFxgXGBUUGBYXFxgaFxUcGBgYHSogGB0lHBQUITEhJSkrLi4uFx8zODMsNygtLisBCgoKDg0OGhAQGywkHCQsLCwsLCw0LCwsLCwsLCwsLCwsLCwsLCwsLCwsLCwsLCwsLCwsLCwsLCwsLCwsLCwsLP/AABEIAN8A4gMBIgACEQEDEQH/xAAcAAABBQEBAQAAAAAAAAAAAAAAAwQFBgcCAQj/xABOEAABAwEEBAcMBgcHBAMAAAABAAIDEQQSITEFBkFREyJhcYGRsQcjMkJSU3KSocHR0hQVYpOy8CQzc4KiwuEWNENjg9PxF0Sjs1TD4v/EABoBAAIDAQEAAAAAAAAAAAAAAAAEAQIDBQb/xAAwEQACAQIEBAUEAgIDAAAAAAAAAQIDEQQTIVESMUGhBRQiMnEVI1JhM5GB4UJi0f/aAAwDAQACEQMRAD8A3FCEIAEITK3aTZGbpq55yY3F3TsA5SgB6uJJA0VcQBvJAHtVQ0jrM6paDQ+RFRxHpSEXW9GKgpLe9xrRrTvNZHes7LoWU60Ic2XjCT5GgP0zAP8AEB9EF/4QUkdPw/b+7eO0LPpbQ45uc7nJp1ZJA08kdQWDxtPoXyJGj/2gh+36jvgj6/h+36j/AILOLrfIHqhdgN8htPRCjzsCchmijT0O9/qP+C9GnYd7/u5PlWdcTzbepc3W+Q3q/qjz0AyGaT9dw73/AHUvyoGmod7/ALqb5VmlxnkN9vxXtGeQD63zI87AMhmlfXUO9/3U3yr365i3v+6m+VZs1zB4g/i+K74RnkN63/FHnYBkM0b65i3v+6l+VH1zFvf91N8qzmsfm29b/ivas82z+P5kedgGRI0X65i/zPupvlR9cxf5n3U3yrOC1uxjB63xRe5AOYKfO0yMiRpA0vFvf91L8q7bpSE/4jR6XF/FRZoHcvVgu+HePBlkHTUdRU+dphkSNSY8EVBBG8YrpZhBpWZhrSOTl/Uv9ZmfSpuwa30Ia+oPkyUHqyNFD0jpW0K0JcmUcJIuiEzsWkWSYA0dSt05842OHKE8WpQEIQgAQhCABCFAax6Uu1ia67heleM2M2Afadl/yEAGmdOBocGODQ00fJnQ+SweM7s7KfabcX1DasYcxWr38sj8zzD2pG1Tl5Bpda3wG7Gj3k7SnuirAHVfIbsbet53NXNr4lt8MBmFNJXkNLHY3SG6xtfYG8+5PmaHI8Ignc3tqk9YNbYLKyhN0UNyNo47t2WXOVmmmO6HaZMIu8t5KOcdmZyw3LKnh5T1LSqWNRmgDWgu4OMDxnloHSTnzJD64s4P99goBkJGDnpy7P8Amqwq12p8rr0j3PdvcS4+3JIpyOFS6mTqG6v0pZicdJQtxNe+VqKYXccMcdma9dpyxitdIxHLAEmue3GmxYUCvaq/l0V4zcv7WWIYG2sdzB5G+mWI6OeqRfrvYR/3NR+zdXZ9j0liSs+q2g45mtc9r5HPeWMYw3cWgEknp9irKjGKNaMJ1ZcMTQma72AZ2knlEMuNc8AzCnuXP9vbCP8AGrycDIanHIllRsUMzUeOuNjmABAcTITdrQ1oDjg4HBKy6iRguu2OV7QXAOEhAN2oJoTXxSq5UdmMeVle3Ev7JP8A6hWHa88/AHL1ef2I/wCoVhp+sdh/kE7t4/5ULBqdG8gNsUhJF4d9Iww3nDwhhyp3DqLCYS/6K8PLw1rOENXDjXjW9gBcOe5VjCEleKb/AKJlhZx5yX9jt3dBsRPhUFMzASa8lGr3+3tg87Xk+jydGNzmVJ1s0DHC15bG6GSIxhzC6+CH5Y7DiD0qoVWkaMJC9aE6UuGXybG3XSxO/wC5Y3k+jy4f+PHsXTtZ7FstrObgn40HLHhj+QsaQFPlomXGzbYdYbI7/vbPU5X23QMsMQOUqw6OjhtAoyWyy7rhbU4YeAQa9FMcl84rpp2o8tEONn0ZatXs6B7Th9scuAx7VEW3RkkbeM0OYcKjEdO7pos00Dr9bbMQGzOeweJJ3xpHOcR0Falqzr9Z7aBHIBFM4ULDi2Q/Zdt5jil6uGS1ReNRkfZbS6PwMW1/VkmnOx2bCrpoDWNsgAeeSpwLTueP5siqzpvRwZx2EXdo3bcOSlOaoUXZ5qGoN1wyOwja128KtKvKm+GXImUFLVGvIVa1V02JAGOPI2uYIzYfcdoVlXSTuroWasCEIUgN9IWsRRukdk0V5zsHSaDpWb22ckm8akm+/lecQOYCnXyK167WijI2bHOLnc0Yr+It6lSZXGgrmak85xSuKqcMLLqa0Y3kc4kgCtTtGwZE+32pLW/W5tlhEcY765tGNrUMaML7qZ7aCuaQfbWsLnOwug7wQ0CriKcoIx3LLtKW908rpXmpceoDBoG6gAS2GoqWrNak7CVptDpHF73FzjmTiSkV6vV0+QucoXqKIIPF6EUQgDxXPVC3ujijfEL0kUr3XQLxo5rQKtGJB4wVPY0bTQe3oSjN4AAG0/n3Ks6bmtGb4fEZM+K1+hrNm1ntLrwewxtoKUs8jtjWUA5mjqTn+0slQaybTT6M/E8c78BWVyySFrHG6b1aEi7hkCSMTybkMNn2iccxjPuCzeGqvXMsMSx9K+lM1Sy6ckbQ33ggNB/Ria4NqTjiRwbRVJT602kXbgLqYkuhunxhdOPGbR7utZu+wQUwmcyuQkjIP8JKTfo5viyxP/fDPY4Ip4GpT0jLQPqdJu7pr+v9Fl1r0k6SKZ01GySmEBuDSbmGDRkA0BUhOpLM0ZlvQ9r/AGAJqtI03Dm+ZhiMTny4rWsrAhCCrC4BeoQgD2q6ZLQ4JNeVRYk0HQ2tbpo+CldVzQaE+MKZEbT2qUs9oLgQcHNG+td+QwpgsugmLXBwwINQr/ZLTxWSY4ivQaEjl2jrSOIpKxrCWpZdH2y64OqRkHHdjxXdBotU0XbOFja7bk4bnDA/HpWNWV92QtOTqtPTktA1EtpNWE5tr0sN09YulThJu3CwrLqXBCEJ0wKX3QHcaMbo5f4nRj3FVSStVZNf3d9byRdsn9FWA4nNc/HdBih1KlrPORHJymm2mJp10AVJCtmtA7244+H78ObaqmExhl6ClTmWXQ+jIbRY7QWMparOGyjjOo+AYSENrS82oPMmejLLGIJp5m3gKRQtq5tZncavFOLWsqSPtN3rjVjSxstpjmGIaaPb5cbsJGnnaT7EprHbY3yBlnvCzxXhFXAm8bznkbCTToa3cmTMX0zYGWNzYnsEk5Yx8l4uDIy8XgxrWkXiARVxPMNqW0ZYIbXDaLrOBtFnhfOLpcY5Y46cIC1xJa8VBBBody601pSC23JZXPhtLWMZIQzhIpbgoHChvMcRSooRgmUGkmWeKZkF58k7DE+RzQwNiJBc2NoJNXECrjsFKYoAkdEauMnsDntr9Kvyvib52KFjOFaBtdWSo33Sm2pGiI57RGbRhAJI2H7b5HUYwe1x3Bp3hJv02I22P6O57ZLLfcS4AAve++SKONRSjSDTAJa36fbLaoXwxcDGyVsvBg5yucHSurykUG4AIAhLVZrk0kZwuPkaf3Ca/hVg1Ks7ZXWoPZE+5ZJpI74Y5rHtpdNXYDPH2pjrdNGbZLLC6rZHmXChul5LiKg0OJPWlNWtOss/D3mOJmgkhaYw0Fpf42O6mQVrW0ZW99Ue6SEkLAXMg4UtfwfAsiOBoHGQMFDhgAR4xVq1y0YIJbRwMdkAusc1vB2droGXWAuHFvl14mm6qq1igZZxwtoJLiasizdU+M4HbzpzrJrHZ7TLLMGTsdLdJbeZQljAxlXDG6CAaDbtWztBK5im5t2ObVAPqlshazhDbCwyXG8IWcFfALyL1K449iXsNmsbrFZmWgcC+Z9pu2lorcLHNAbK3xmG8Mc2qIOmGfQPopY+8JzNfqLtbtylM8sapC16RY+ywQhrg+F0zr1RddwpYSKZinBjrKXbNyZ0ZoaSzWt0U7GODoLQ5ho2SN9IXuY+NxFDQgEEYhJaqQxyxSRNkiitZe10T5Q269lKOja9wIjcXEGu3JN9Ca1yQRuhc1s0RbIGNfnC57C29E7NvhYjIqNsskHB3ZWS3w4kPjcwVaQBdc1w2EEgg+McEAOtIWmeCaVkscbJeK2QOhhNC0UqGuaWi9mS0Y1qpjWO1cFDYJGR2cGWzB8n6PZjfeJHtJNY9wAwpkq/p7SzrTKJHCl1kcbRUuIZG26284+E7aTypxprTDJ4bLGGOabNGY6kgh4Li+tKYYk9CAJjVNgfZLeaQh8Ygex8jYyI70hD6F7TdBAomejqnSNkEvASVkswPBhhjc0vAoQ0BpOOOCbaC0zHDDaYXxveLS1jCWua0sDHXgRVpqalIWK3QxWiCVjJbsL2SODnNLnuY++KEABowaOsoAl9J6EitLZJ7CLr47xnslaujoeM+Da+PkzCjdNvrZbE6gBLJw4gAFxZM5oLiBUm7dGO5MnaScy0GeBz43cI57DUBzamtKjA505U91l0+21th702J8fC8JcwY98haS9rfFJIJIyqUAQgVu0HNWBozILhzY1FPWKqLVZ9WT3sj7fuCwxC9BenzLNMaPFNzD7ArrqU6loaBlfk6i0qkT5j0WdiuOp0lbS2m159oclMN7zWp7TTEIQuiLmfd0F/f+aJnte74KvlTev7v0g/s4fxPUI1c7G80M0OpR9Zf1TvSG/yv+MlVArbrL+pPpN7cefGqqQTWH9hlPmdAL1DV0QtyhyV4vaK86qdzO02q5JL3iF1HVP6xzTldbTCo2nqKmxFyilS2jtW7XMC6GzzPAI4zWOpXZQnPoX0ZojVyy2ZgZDBG2mZutLncrnUqSpUUU2IufOTdRdIk42JxO8lrex460taNS9JQ4tshGFb0QbI4cxqXA8y+iKry9uVrsqz5LtLXhxD7wdXjXqh1eWuNedJL6g0zqvY7WCZ4GOcRS+AGyDmeMVievXc/msJMjKy2fY/NzOSQAYekMOZVsWTKUV4V1ReURYLnhXi6ur0NU8IXOFJav2Vj5u+gmJjJJJADdJaxpNKjKpujpTERpezWhzBIAB31hjcTWoaXNcbuOBN0DbhVWjHUrJ6aE9o/V1htskcleAjlcwUNC/N7QDyRi+TyDeFG2fQEkpbcMbeFDnxMe4h5jBPGyoBRpzNTdKWk1gmc4OIZUQuhFAR4TODdIccZC0DjcgwXkWmi0N722+yzus7X1dgwhzQQ3K+A84+xacMTK8xpBoKV7I3tud9JEbbwD30ddN1uZx25UFUlpHRMkIaXgUdeAINRVtLw5xUdae2bTDmS2eQMH6PGIw2po4ce+TuLuEdiORM7Y9rncXhLuwSOvkcxoORHAraEqTvqNGMVg1adQO9IH2f0UVBFnzFS+hG0vfu+9L4mFqTZtSn60iyTDEU3N7Arfqrha2gClHgU3YOVUmZR1ORvYFatXHfpgr5xg/EuZh39wZqe01FCELpC5m2vh/SnehAPa/4qFYcKqX16/vT/wDQHb8VEAYbs1zcb7kM0ORSdZXd5pyt3Y5HJVW6rPrHhEBvcPYD8VWy3AdPancMvQY1OYNCUurlgS0TC4hozJAHOcAmLGdzTu5ZqSySMWudocLx4NpFahtKOPTe6gtadJdbgNwA7FF6v2cQ2eGIeIxo5yBieuqkLROGippgobAbaa0jwEV4NLnHIDEnmCR1btc00d+aMRA+C0+FSnjCppjVP4rruMaGnSovTdvBa5oddwOOApgj5D9EubQyt280HdUVUborQhhle8zzSB2TZHXqYkntpzALJWWyVszQ6UFt8mrTiQDkaDHb8Vq1i06wtFHXt/IeXccVCaLSg0TlE1tkbHNdG8Va4Go58wkZNJMuVvAYE8q6FHRC9XLpCt1KWPmTSdlbHM9jDVocbp3sOLemhCa3E/0hCRLIHZh7gachphyYJNsSZVMxdQaCNKCJX7VjueyTASWgmKM4hoHfHDmODBz48i0LRWrVls4HBwMqPHeBI/1nZdFEcKRR1TDbNoaeT9XDK/0WPd2BP4tTba7Kyy9Iu/iot3No2Xq5ZYjGu70XdSQkn4xA8qNgOFKm6Xbak0LtmxSkUzGzFDqNb/8A4snRdPYUg/VG2jOy2j7t57AtvdaMgBxiGGnK55FDuNGuruR9IbsqfBOYyc8sZz1ALuailFXNmGHVe1//ABbR91J8EpFqjbDlZp+ljmjrIW5vloQ3Ek16AKY/xJVTcq6jMj0Z3P7UTx2sjBBHGcCcRubVOtL6rixxsIeXue6jsAG4CooOvMrUHKp6/t7zGf8AM7Wn4LHFa0ZF8PNurErLzUg8jOwKy6uu/S2/tI/5lXHjEei3sorDq/8A3v8A1Iz7XLhYf+RHYn7TWEIQuoLGZa7n9Kk5DB2D4qJpxTzH3qW1zFbVLXy4fwMPvUPIeKeY9i5uM9yGaHIpOsOMbfSH4fz1KDlj4rOUH8RVg06ziN9L3KNnh4sXoH8bl08JC9MUrTtIZMjUjoOz9+Y45MPCHmZxu0ALhkKc2U3HVpXAim8HenFSMMw2fVa2ySwtkc26xzGXRjmRVx5jUJ7pNhddONAQejaFF6maUMzLgoQyNlQMACQDQDZQVHOpy0S3qNAzNElUi07DEXdDG0mVuLHVbn/SirOldGcPUOeW3qY47DXLarXajm0fkpmxgdhsVWjSLsN7JoqJrW0jbhtpipOyWKNoLg0Ak1PLhj2JOKyPGGIS00LmiimMbczerWjKNkhR1gDgS0DMUI5Me1LwzYUJGApXl3p3o9lG4noTDWHRN+CQRktfS80iuDmm8Msdi0UbtCbdkYtrbo7g7XLiHBzi4GtfCxofzkrD3PdW2vP0iVtWtNIwci4ZuPNs5eZVuVpcSXEknetfsEAiiZGMmNA6dvtqupUjwxS6nKzOJseLmRgIocki+0taKkgDlNExm1iszPCniB9IE9QS/AyeJD9zQ3EhoaDQGoNTWnRmcK7UhJaGipxwBecDgLpeSTTA0H8QUQ7WyyCtZnOJ2hrsq1wo0AJKbXGyHCsjhSlLrqU6VdQnsDlEmmSACrhiKggDxmgF1N+LrvOUvwgBpTYK4b3BjOit7qVcbrnZa179XEVLScDStMcK0CVbrdY/KfXDNrycDUY8hJKHTnsF4lkricMubHqKKqtHXOyNrQvNcTxHGp5znkmNq1+Z/hwvcftENHsqUKlN9Crki4SPABJNAMycAFm+tGnfpEl1n6qPI+U7a7m2BJy6UtFqkYJHXWF7eI3Bue3a7pTKazXR0oxNC1Cd9i+Hn96PyPdjfRb2Kf0Cf0senF2lQQyb6IU/oUfpbfSiPavMYf8AkR36ntNWQhC6oqZlrj/epvTi/wDUwqGmPEPonsUzrj/eZaecZ/6WKEnHEPonsXNxnvQzR9rKppFtWjn92HsXFqg4sX7P+dyeWiPiiudeTdyJa3QYRfsm+0uK9B4fTvRi/k5GLqWqNfBFRQJQWdOmRKR0Lo0zzMjAJqRepsbUXj7V0HBRV2Jqo5OyLf3KIgI5zTG+3HDKmVc9qvT7M3MCh3ptYLAyzxMjjFGt6zvJ3lOtmK5FWSlJtHWpxcYpMiLVZquwCTbZCXCuGGFE6nttHuAFKZJCG3cY1yGX56Vjoa2JBsNMsedLOjvDFI/TRgMMfZvK7M4u1aaqwC8QAwXRco9lrOeGGxJaR0s2GMvfk4cUbSd2GXOpiruyKSsldmS6TN6aRwyL3H2p5pvWaeRxEXe2dbzznZ0JqWLwRrvcCsrnA4ndsjHWZ7zV7nOO9xJ7Uo2wAKTihqQMMSBU5DnTlthGHHbiWjJxzJG7ZQqbxiSuOREtsYSgso3KVs1la6Nzq8YHitrSoA4x6LzT0FdWqxhorerU8XAUPGc3A1rky9zEKMxXsGXK1yJNmG5efRRuUnLZgCwB7SXAHCuFXEY1HIlpbA286jxdq4tOF2lLzamu0FrcsTXDBDqJAqcnyIY2Ubl4LOFMOsAyBJccGggNJd3wgEV2iE09MJN9i4pcCCGtDjTaC5zaiuzi/wAQKFUQOlJdBvo9tJGem3tC40m2hdyOPbRL2bBzfSHavNOMo6XkefxLDF60pr9M0w7tUj8oTpg30WqwaEH6W3/S7XD3KvDwW+iFZNAmtqbycH2uPxXkMP8AyI9NU9pqSEIXUFTMtcAfpEtM+Fb/AOlqh7V+rO+7mrHrjBS0SHfwT/4bh/Aq8/EEc4XNxnvQzR5EI5ta8/57KdCcW+P9X+yZ70jZh4Q24fn2qStsdY4nfZLDztOHsIXpfDWvLx/ycDHJ50v8EWI1o+oujWxwiWlXv27huVAIortqfptr4DGXC/HgBtLdnOt8a3l6FcElmaltnmGS4bPgFBaQnJaSNg9ycau2q+0tdmMetcZS1OzYd2iK9j+aqHtpuuBODSac3OrGGjkH5wTPSVkqMMjyoaJTI+zkuBJNBTrFU4bM3CjuLTLJQ0Ecl8trgNnIMBRTtjsAu4fFQiWew78276KB11s7nGIYBuND9okD4KzRxBgF4jeqbrla45JG3DUtBB3clPanMInmKwpjJJU7MgJbPQVvA5YY1xFejbhyJ46xxkkB1LrmtLswOLxianIOa7EcgxTG6hdRpvqchSiug7FiaaAGmLQaUccQwE0qKAO4Wp3NG9NmQAsc683AgAY1dWuWHIuobOXkgUwFTWtAK8nOlTYXbSMzvJwF44AbiD0qFpo2WdpaqIMsTbtS+hIrS7WmDzne3M/iCUdYQHAF5JvMZ4NM65EnwQGnHmwXNmsBeAa0qS0VBpUXczsxe0I+gGlRWgBceKQQA1zsRswZ/EFVy15kqOntB1jbSt8gHECgNRdY4UN7H9Y1uzGqStVkDATerjQGlA6pdShrnRlSNlc13a7IGY12kAUca3SWO41KeE12G6i4fZKOYKtJeBShaaVNMaHkUxb3IkkrrhO/q8Y8ccW9eN1xoRcDhRtSaF9K08UpKSxUBN4YNLiKOwusDzszAc3pNF2LDXI53vFcPBu3q1y8NvPVElloHUPF4zqEnjBoc8GgFPAaDjtcEcX7LcP/AFG7PeldYm8eb0j21XtihvyNbvcOrb7KpDTc94yO8pxpzE4exUxLSpyb2ZWgrzj8oQb4LfRCtOrbKWoZ173WvO74qrkjijKgbXqCtOo1ZZy/ZeAHM2p968hh19w9NU9ppyEIXUFira7WSvBybMY3fvULD6wp+8qHUgkHMLXbfZGyxujdk8UPJuPQaFZnpOxOa5wcOOw3X8vkvHIQlcVT4o3XQ1pSsyuWhlyS94rs/epGyyAh0LjQPxaT4rxl0HLqSdoiDgWnr3FR7qjiuz2HygmPCsWo/am9Hy+RXxDDOX3I9Ofwc2u80lrhQgkEbioueRzXB7HFrhkQp7h2ygNlN17cGyGpqBk2QbvtbFHaRsTmYPFK5HNrhvaRgQvRO0lwyOXD0O6Hdp1xJaO9kvAFaEAV5OTaner+uxNqYHRtjjIukl4rybBXGmAxVRkYl9E2zgJ45rocY3XgDhXCmfSufPBxV+E6MMQ3zN+szTQGmdDjROJI6hUyy90SzPDav4M7Q5riRyVAoV6/ugWdoBMlcSCGi8QNhwSjhJO1mb3W49jgjbLJSlTnTZTIe1TsMdBgKYbCsW1p1jMtqdLZi6Jrg0OOXCObk4tOA2DoThuv9su3axZUrc/qrrDz2KupHc07WNhfC8RmjqDbSu8V5RVZ21Mf7VWh7QCWDGuAOzkJouoLY4klxqTiTvK6GFpzgmpI52NcZWa5jwBFF011V7RNCAm4LygXRQUAeONaVxu5cm33ry4Nw39K6ohFguzkNG5Dgu144KQuJH3g9I2oHTuz2UA7AB0JWOIuNGgknYMU6bCyLGSjn7IxiB6ZH4RjzKG0iyuz2LvUZcfDkBawbmHwndOQ6VDTG88DY3E/n85p1brU5ziSbz3fkYbAm1ygujEnFx3ncuJ4piko5UXq+f6/R1fD8O28x8lyEZHE1O1xw6cB71o3c3stGn7Nev8AJ9iolghxvbB4PKVpfc+ZSGTb3z+Ue8nrXFwzvVOrUVoFqQhC6YsCiNP6I4YB7KCVgNK5Oac2O5Dv2FS6EAZNbbEcS0EXTR7T4UZ3HeNxUXaIsKOoR+citN1tsAMTp2iksYreHjNrxg4eMKVzVFiljlyLY37j4DunNnMcElVw+t4f0bQqaWZXZYTyuGw+MOcbV5BbXsBa0hzdrXAOaf3XZc+CnrTowtPGBblQbHbqHIptLYQRi2uOG/fzreh4lVo+ieq/fMxq4SE/UtH+iEnkgd4UTmHfG6o9V4PamzrPZz/jSDniB7HqYk0Y07SMeftSbtCN8odSe+q03/xfZmCwk11RDGzQefd90fnXP0aDzz/uv/2pg6CbvCPqJu/2I+qUtn2LeVluiJFng89J90PnSjbLB56T7of7ik/qNvlDq/PIufqgeUOofFSvFaW0uxDws90IRWWDzsn3Q+dOmRwedk+6Hzo+rqeMOofFH0KnjDqHxV/q9LaXYyeBm+q7juAwj/Ek+7Hzp4wQnx3+oPnUW2yHyh1f1XbY3AVqOr+qj6vS2l2M34dPddySdHD5cnqN+decHF5b/UHzqOvO3j1ejeh0rhtHq/1R9WpbS7Ffp1TddyRMcPlyeoPnQI4fLk9RvzqNMzt49X+qPpDh5Pq/1R9WpbS7f+h9NqbruSYZD5UnqtH8y94SEZRud6bqDqaPeowWk/ZH7v8AVF4kVvnoACpLxen0iyy8Nn1aH1o0i6hbUMafFYLtefaekqOdISOLgN5yXhYBsHOTVAYXZVd7AOlI1/FaklaPpXcbo+HQi7y9T7HLaDLPa4+7ciKIvywbtPwTqHR9fDOG4YBSLbrQaYUHs3LlSnc6SjY5s0VKAdA3K+ajRUhdiMX15sAPcqY+Kh4rw6grxMqnacOam+quWoje8v8A2h6eK2nsTGFX3DOr7SyoQhdMVBCEIARtcN+N7Dk5rm9YosJtTHMcRkQSDzjNb4sh160cYrS/DiycdvTn7arGsvTc1pPWxFWHT8sWFat2tNC0/unBScOnYHeFHcO+NxZ/C6o2b1WXNXAakXXktHr8jOTF8tC4tks7vBleOdgd+F3uQIIz/jt6WPHuVPovQ7lUZtN84hky/It7bLH5+P1JPgvfojPPx+rJ8qqbXHlXT3muZRm0vx7kZUty2fQo9k8fVJ8q8Fgj89F1SfKqq5x3nNevcd5Rm0/x7hlS3LR9Xx+ei6pOjxVx9XR+eh9WT5VWi40zXtcFGbT/AB7k5UtyzfV8fnouqT5V79XR+ei6pPl5VWWE0614w5ozaf49wypb9iyjRkXnovVl+VenR0Xno/Vk+VVqJy8YcUZtP8e4ZUtyxu0bF55g/ck+CPq6Kn65nqSfBVsFcvRnU/x7hky3LG3RsXnwf9N6HWOzjwp3nma1vaVWigBGdD8e5OTL8icpZgTQl26ovHtwXrLZsF0DqJzH551DMC7eVk2m7pF+Cy5k1I8OFaXTSuGPNzryOe8aOcCd9KcgzTHV+F808cLSeOcdtGjFx6ArVbdUpoibreEB8ZufVs6FfKla6Rk5JOzZBiMta4MLQHE4itcqEUOBpsypVX7UR1YHY145HU0ZexVSzat2mQ04MtG9/FA/PMtA0HosWeIRg1xJcd7jmt8JCfFdrQyqyVrIkEIQuiLghCEACgtbtBC1Q0FBIypYT7WnkPwU6hQ1dWJTsfP9ohLHFrgWuaaEHAgjMFJhuK2HWjVOO1i8OJMBg/Y7cHjbz5rMtJ6EmszqSxkDY4YsPM7LoOK5eIoyjr0HqVVS+SMc1cXU4makiEqmMHIXbziuaIcVJXqdu96HlBXLyhEHWxe7F4Ml4XYKCTtuSGryM4IBQDPY0MzRCUDNBINzXjgvYzivXDFQAmWroBe0QEAehcPJJAFSTgAMSehP9GaImtBuwxl292TBzuy960fVXUxlmIkkIkm2HxWeiDt5T7E1RoSn8GFSqonOoerH0ZhklHfpBl5Dc7vPvVtQhdSMVFWQi227sEIQrEAhCEACEIQAIQhAAuXsBFCAQcwcQukIAgbbqfZJM4g0/YJZ7Bh7FFS9ziznwZZx0xkfgVzQsnRpvmi6qSXJlH/6aw+em/8AH8q7Hc0s22W0H96P/bV1QoyKexObPcpTu5tZ9ktoHTEf/rXg7mlm2y2g/vRj+RXZCMinsGbPcpR7mtn2S2gdMZ/kXje5rZ9ss56Yx/IrshGRT2DNnuUs9zezbJbQOmM/yLgdzWDbNPTkMY/kV3Qjy9PYM2e5Th3OLLsfOP3me9i4Pc3s/nrR1xfIrohHl6ewZs9ynx9zqyjxpyd5c33NouHdziz+dtHXF/tq5oRkU9gzZ7lQj7ndlGb53c7mDsYFI2PU+xx4iEOP2yX+x2CnkKyo01ySIc5PqcxsDRQAADYBQLpCFoUBCEIAEIQgAQhCAP/Z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8466950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twoCellAnchor editAs="oneCell">
    <xdr:from>
      <xdr:col>0</xdr:col>
      <xdr:colOff>0</xdr:colOff>
      <xdr:row>0</xdr:row>
      <xdr:rowOff>0</xdr:rowOff>
    </xdr:from>
    <xdr:to>
      <xdr:col>0</xdr:col>
      <xdr:colOff>1171575</xdr:colOff>
      <xdr:row>0</xdr:row>
      <xdr:rowOff>673655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71575" cy="67365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857250</xdr:colOff>
      <xdr:row>0</xdr:row>
      <xdr:rowOff>133350</xdr:rowOff>
    </xdr:from>
    <xdr:to>
      <xdr:col>1</xdr:col>
      <xdr:colOff>943381</xdr:colOff>
      <xdr:row>1</xdr:row>
      <xdr:rowOff>636505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133350"/>
          <a:ext cx="1333906" cy="12270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222"/>
  <sheetViews>
    <sheetView tabSelected="1" zoomScaleNormal="100" workbookViewId="0">
      <pane ySplit="2" topLeftCell="A3" activePane="bottomLeft" state="frozen"/>
      <selection pane="bottomLeft" activeCell="F89" sqref="F89"/>
    </sheetView>
  </sheetViews>
  <sheetFormatPr defaultRowHeight="16.149999999999999" x14ac:dyDescent="0.3"/>
  <cols>
    <col min="1" max="1" width="18.69921875" style="1" customWidth="1"/>
    <col min="2" max="2" width="17.09765625" style="43" customWidth="1"/>
    <col min="3" max="3" width="9.8984375" style="5" customWidth="1"/>
    <col min="4" max="4" width="31.3984375" style="3" customWidth="1"/>
    <col min="5" max="5" width="5.8984375" style="4" customWidth="1"/>
    <col min="6" max="6" width="10.69921875" style="6" customWidth="1"/>
    <col min="7" max="7" width="15.8984375" style="6" customWidth="1"/>
    <col min="8" max="9" width="11.59765625" style="22" customWidth="1"/>
    <col min="10" max="10" width="30.09765625" customWidth="1"/>
    <col min="11" max="11" width="9.09765625" customWidth="1"/>
    <col min="12" max="12" width="19.8984375" customWidth="1"/>
    <col min="13" max="13" width="9.09765625" customWidth="1"/>
    <col min="27" max="28" width="9.09765625" customWidth="1"/>
    <col min="30" max="30" width="9.09765625" customWidth="1"/>
  </cols>
  <sheetData>
    <row r="1" spans="1:10" ht="56.95" customHeight="1" thickBot="1" x14ac:dyDescent="0.35">
      <c r="A1" s="252"/>
      <c r="B1" s="253"/>
      <c r="C1" s="254" t="s">
        <v>173</v>
      </c>
      <c r="D1" s="255"/>
      <c r="E1" s="255"/>
      <c r="F1" s="255"/>
      <c r="G1" s="255"/>
      <c r="H1" s="264"/>
      <c r="I1" s="265"/>
    </row>
    <row r="2" spans="1:10" ht="35.200000000000003" customHeight="1" thickBot="1" x14ac:dyDescent="0.45">
      <c r="A2" s="266" t="s">
        <v>7</v>
      </c>
      <c r="B2" s="267"/>
      <c r="C2" s="267"/>
      <c r="D2" s="267"/>
      <c r="E2" s="267"/>
      <c r="F2" s="267"/>
      <c r="G2" s="267"/>
      <c r="H2" s="90" t="s">
        <v>103</v>
      </c>
      <c r="I2" s="91">
        <f>SUM(I6:I204)</f>
        <v>0</v>
      </c>
    </row>
    <row r="3" spans="1:10" s="2" customFormat="1" ht="43.55" customHeight="1" x14ac:dyDescent="0.3">
      <c r="A3" s="86" t="s">
        <v>108</v>
      </c>
      <c r="B3" s="87" t="s">
        <v>107</v>
      </c>
      <c r="C3" s="88" t="s">
        <v>106</v>
      </c>
      <c r="D3" s="87" t="s">
        <v>8</v>
      </c>
      <c r="E3" s="87" t="s">
        <v>105</v>
      </c>
      <c r="F3" s="89" t="s">
        <v>9</v>
      </c>
      <c r="G3" s="89" t="s">
        <v>99</v>
      </c>
      <c r="H3" s="85" t="s">
        <v>109</v>
      </c>
      <c r="I3" s="85" t="s">
        <v>104</v>
      </c>
    </row>
    <row r="4" spans="1:10" s="2" customFormat="1" ht="45" customHeight="1" x14ac:dyDescent="0.3">
      <c r="A4" s="268" t="s">
        <v>141</v>
      </c>
      <c r="B4" s="269"/>
      <c r="C4" s="269"/>
      <c r="D4" s="269"/>
      <c r="E4" s="269"/>
      <c r="F4" s="269"/>
      <c r="G4" s="269"/>
      <c r="H4" s="269"/>
      <c r="I4" s="125"/>
    </row>
    <row r="5" spans="1:10" s="2" customFormat="1" ht="22.7" customHeight="1" x14ac:dyDescent="0.3">
      <c r="A5" s="217" t="s">
        <v>147</v>
      </c>
      <c r="B5" s="218"/>
      <c r="C5" s="218"/>
      <c r="D5" s="218"/>
      <c r="E5" s="218"/>
      <c r="F5" s="218"/>
      <c r="G5" s="218"/>
      <c r="H5" s="218"/>
      <c r="I5" s="123"/>
    </row>
    <row r="6" spans="1:10" s="12" customFormat="1" ht="45.15" customHeight="1" x14ac:dyDescent="0.3">
      <c r="A6" s="270" t="s">
        <v>358</v>
      </c>
      <c r="B6" s="256"/>
      <c r="C6" s="209" t="s">
        <v>371</v>
      </c>
      <c r="D6" s="210"/>
      <c r="E6" s="210"/>
      <c r="F6" s="210"/>
      <c r="G6" s="205"/>
      <c r="H6" s="206"/>
      <c r="I6" s="81"/>
    </row>
    <row r="7" spans="1:10" s="12" customFormat="1" ht="52.7" customHeight="1" x14ac:dyDescent="0.3">
      <c r="A7" s="279"/>
      <c r="B7" s="48" t="s">
        <v>365</v>
      </c>
      <c r="C7" s="282">
        <v>83006</v>
      </c>
      <c r="D7" s="184" t="s">
        <v>363</v>
      </c>
      <c r="E7" s="283">
        <v>6</v>
      </c>
      <c r="F7" s="286">
        <v>18.13</v>
      </c>
      <c r="G7" s="287">
        <v>4017721830065</v>
      </c>
      <c r="H7" s="288"/>
      <c r="I7" s="193">
        <f t="shared" ref="I7:I12" si="0">H7*F7</f>
        <v>0</v>
      </c>
      <c r="J7" s="150"/>
    </row>
    <row r="8" spans="1:10" s="12" customFormat="1" ht="44.1" customHeight="1" x14ac:dyDescent="0.3">
      <c r="A8" s="280"/>
      <c r="B8" s="48" t="s">
        <v>364</v>
      </c>
      <c r="C8" s="280"/>
      <c r="D8" s="20" t="s">
        <v>360</v>
      </c>
      <c r="E8" s="284"/>
      <c r="F8" s="194"/>
      <c r="G8" s="194"/>
      <c r="H8" s="194"/>
      <c r="I8" s="194"/>
      <c r="J8" s="183"/>
    </row>
    <row r="9" spans="1:10" s="12" customFormat="1" ht="51.05" customHeight="1" x14ac:dyDescent="0.3">
      <c r="A9" s="280"/>
      <c r="B9" s="48" t="s">
        <v>366</v>
      </c>
      <c r="C9" s="280"/>
      <c r="D9" s="20" t="s">
        <v>361</v>
      </c>
      <c r="E9" s="284"/>
      <c r="F9" s="194"/>
      <c r="G9" s="194"/>
      <c r="H9" s="194"/>
      <c r="I9" s="194"/>
      <c r="J9" s="183"/>
    </row>
    <row r="10" spans="1:10" s="12" customFormat="1" ht="44.1" customHeight="1" x14ac:dyDescent="0.3">
      <c r="A10" s="281"/>
      <c r="B10" s="48" t="s">
        <v>367</v>
      </c>
      <c r="C10" s="281"/>
      <c r="D10" s="20" t="s">
        <v>362</v>
      </c>
      <c r="E10" s="285"/>
      <c r="F10" s="195"/>
      <c r="G10" s="195"/>
      <c r="H10" s="195"/>
      <c r="I10" s="195"/>
      <c r="J10" s="183"/>
    </row>
    <row r="11" spans="1:10" s="12" customFormat="1" ht="38.700000000000003" customHeight="1" x14ac:dyDescent="0.3">
      <c r="A11" s="270" t="s">
        <v>359</v>
      </c>
      <c r="B11" s="256"/>
      <c r="C11" s="209" t="s">
        <v>372</v>
      </c>
      <c r="D11" s="210"/>
      <c r="E11" s="210"/>
      <c r="F11" s="210"/>
      <c r="G11" s="205"/>
      <c r="H11" s="206"/>
      <c r="I11" s="81"/>
      <c r="J11" s="183"/>
    </row>
    <row r="12" spans="1:10" s="8" customFormat="1" ht="53.75" customHeight="1" x14ac:dyDescent="0.3">
      <c r="A12" s="96"/>
      <c r="B12" s="48" t="s">
        <v>368</v>
      </c>
      <c r="C12" s="196">
        <v>83008</v>
      </c>
      <c r="D12" s="20" t="s">
        <v>369</v>
      </c>
      <c r="E12" s="198">
        <v>6</v>
      </c>
      <c r="F12" s="200">
        <v>18.13</v>
      </c>
      <c r="G12" s="201">
        <v>4017721830089</v>
      </c>
      <c r="H12" s="202"/>
      <c r="I12" s="193">
        <f t="shared" si="0"/>
        <v>0</v>
      </c>
      <c r="J12" s="150"/>
    </row>
    <row r="13" spans="1:10" s="8" customFormat="1" ht="65.05" customHeight="1" x14ac:dyDescent="0.3">
      <c r="A13" s="96"/>
      <c r="B13" s="48" t="s">
        <v>373</v>
      </c>
      <c r="C13" s="197"/>
      <c r="D13" s="20" t="s">
        <v>370</v>
      </c>
      <c r="E13" s="199"/>
      <c r="F13" s="197"/>
      <c r="G13" s="197"/>
      <c r="H13" s="197"/>
      <c r="I13" s="195"/>
      <c r="J13" s="183"/>
    </row>
    <row r="14" spans="1:10" s="8" customFormat="1" ht="57.8" customHeight="1" x14ac:dyDescent="0.3">
      <c r="A14" s="213" t="s">
        <v>23</v>
      </c>
      <c r="B14" s="275"/>
      <c r="C14" s="259" t="s">
        <v>47</v>
      </c>
      <c r="D14" s="260"/>
      <c r="E14" s="260"/>
      <c r="F14" s="260"/>
      <c r="G14" s="205"/>
      <c r="H14" s="206"/>
      <c r="I14" s="81"/>
    </row>
    <row r="15" spans="1:10" s="8" customFormat="1" ht="48.8" customHeight="1" x14ac:dyDescent="0.3">
      <c r="A15" s="94"/>
      <c r="B15" s="51" t="s">
        <v>86</v>
      </c>
      <c r="C15" s="24">
        <v>83700</v>
      </c>
      <c r="D15" s="13" t="s">
        <v>87</v>
      </c>
      <c r="E15" s="44">
        <v>6</v>
      </c>
      <c r="F15" s="49">
        <f>data!$J$9</f>
        <v>4.25</v>
      </c>
      <c r="G15" s="67">
        <v>4017721837002</v>
      </c>
      <c r="H15" s="77"/>
      <c r="I15" s="84">
        <f t="shared" ref="I15:I26" si="1">H15*F15</f>
        <v>0</v>
      </c>
      <c r="J15" s="133"/>
    </row>
    <row r="16" spans="1:10" s="8" customFormat="1" ht="48.8" customHeight="1" x14ac:dyDescent="0.3">
      <c r="A16" s="94"/>
      <c r="B16" s="51" t="s">
        <v>101</v>
      </c>
      <c r="C16" s="24">
        <v>83701</v>
      </c>
      <c r="D16" s="13" t="s">
        <v>212</v>
      </c>
      <c r="E16" s="44">
        <v>6</v>
      </c>
      <c r="F16" s="49">
        <f>data!$J$9</f>
        <v>4.25</v>
      </c>
      <c r="G16" s="67">
        <v>4017721837019</v>
      </c>
      <c r="H16" s="77"/>
      <c r="I16" s="84">
        <f t="shared" si="1"/>
        <v>0</v>
      </c>
      <c r="J16" s="133"/>
    </row>
    <row r="17" spans="1:10" s="8" customFormat="1" ht="50.25" customHeight="1" x14ac:dyDescent="0.3">
      <c r="A17" s="95"/>
      <c r="B17" s="48" t="s">
        <v>36</v>
      </c>
      <c r="C17" s="24">
        <v>83702</v>
      </c>
      <c r="D17" s="13" t="s">
        <v>213</v>
      </c>
      <c r="E17" s="44">
        <v>6</v>
      </c>
      <c r="F17" s="49">
        <f>data!$J$9</f>
        <v>4.25</v>
      </c>
      <c r="G17" s="66">
        <v>4017721837026</v>
      </c>
      <c r="H17" s="77"/>
      <c r="I17" s="84">
        <f t="shared" si="1"/>
        <v>0</v>
      </c>
      <c r="J17" s="133"/>
    </row>
    <row r="18" spans="1:10" s="8" customFormat="1" ht="41.25" customHeight="1" x14ac:dyDescent="0.3">
      <c r="A18" s="95"/>
      <c r="B18" s="48" t="s">
        <v>43</v>
      </c>
      <c r="C18" s="24">
        <v>83704</v>
      </c>
      <c r="D18" s="13" t="s">
        <v>214</v>
      </c>
      <c r="E18" s="44">
        <v>6</v>
      </c>
      <c r="F18" s="49">
        <f>data!$J$9</f>
        <v>4.25</v>
      </c>
      <c r="G18" s="65">
        <v>4017721837040</v>
      </c>
      <c r="H18" s="77"/>
      <c r="I18" s="84">
        <f t="shared" si="1"/>
        <v>0</v>
      </c>
      <c r="J18" s="133"/>
    </row>
    <row r="19" spans="1:10" s="8" customFormat="1" ht="50.25" customHeight="1" x14ac:dyDescent="0.3">
      <c r="A19" s="95"/>
      <c r="B19" s="48" t="s">
        <v>59</v>
      </c>
      <c r="C19" s="31">
        <v>83705</v>
      </c>
      <c r="D19" s="13" t="s">
        <v>215</v>
      </c>
      <c r="E19" s="44">
        <v>6</v>
      </c>
      <c r="F19" s="49">
        <f>data!$J$9</f>
        <v>4.25</v>
      </c>
      <c r="G19" s="65">
        <v>4017721837057</v>
      </c>
      <c r="H19" s="77"/>
      <c r="I19" s="84">
        <f t="shared" si="1"/>
        <v>0</v>
      </c>
      <c r="J19" s="133"/>
    </row>
    <row r="20" spans="1:10" s="8" customFormat="1" ht="49.7" customHeight="1" x14ac:dyDescent="0.3">
      <c r="A20" s="95"/>
      <c r="B20" s="48" t="s">
        <v>71</v>
      </c>
      <c r="C20" s="31">
        <v>83706</v>
      </c>
      <c r="D20" s="13" t="s">
        <v>216</v>
      </c>
      <c r="E20" s="44">
        <v>6</v>
      </c>
      <c r="F20" s="49">
        <f>data!$J$9</f>
        <v>4.25</v>
      </c>
      <c r="G20" s="65">
        <v>4017721837064</v>
      </c>
      <c r="H20" s="77"/>
      <c r="I20" s="84">
        <f t="shared" si="1"/>
        <v>0</v>
      </c>
      <c r="J20" s="133"/>
    </row>
    <row r="21" spans="1:10" s="8" customFormat="1" ht="41.25" customHeight="1" x14ac:dyDescent="0.3">
      <c r="A21" s="95"/>
      <c r="B21" s="48" t="s">
        <v>24</v>
      </c>
      <c r="C21" s="31">
        <v>83707</v>
      </c>
      <c r="D21" s="13" t="s">
        <v>217</v>
      </c>
      <c r="E21" s="44">
        <v>6</v>
      </c>
      <c r="F21" s="49">
        <f>data!$J$9</f>
        <v>4.25</v>
      </c>
      <c r="G21" s="67">
        <v>4017721837071</v>
      </c>
      <c r="H21" s="77"/>
      <c r="I21" s="84">
        <f t="shared" si="1"/>
        <v>0</v>
      </c>
      <c r="J21" s="133"/>
    </row>
    <row r="22" spans="1:10" s="8" customFormat="1" ht="40.85" x14ac:dyDescent="0.3">
      <c r="A22" s="96"/>
      <c r="B22" s="48" t="s">
        <v>70</v>
      </c>
      <c r="C22" s="24">
        <v>83708</v>
      </c>
      <c r="D22" s="20" t="s">
        <v>218</v>
      </c>
      <c r="E22" s="44">
        <v>6</v>
      </c>
      <c r="F22" s="49">
        <f>data!$J$9</f>
        <v>4.25</v>
      </c>
      <c r="G22" s="67">
        <v>4017721837088</v>
      </c>
      <c r="H22" s="77"/>
      <c r="I22" s="84">
        <f t="shared" si="1"/>
        <v>0</v>
      </c>
      <c r="J22" s="133"/>
    </row>
    <row r="23" spans="1:10" s="8" customFormat="1" ht="40.85" x14ac:dyDescent="0.3">
      <c r="A23" s="96"/>
      <c r="B23" s="48" t="s">
        <v>44</v>
      </c>
      <c r="C23" s="31">
        <v>83709</v>
      </c>
      <c r="D23" s="20" t="s">
        <v>219</v>
      </c>
      <c r="E23" s="51">
        <v>6</v>
      </c>
      <c r="F23" s="49">
        <f>data!$J$9</f>
        <v>4.25</v>
      </c>
      <c r="G23" s="67">
        <v>4017721837095</v>
      </c>
      <c r="H23" s="77"/>
      <c r="I23" s="84">
        <f t="shared" ref="I23" si="2">H23*F23</f>
        <v>0</v>
      </c>
      <c r="J23" s="133"/>
    </row>
    <row r="24" spans="1:10" s="8" customFormat="1" ht="30.65" x14ac:dyDescent="0.3">
      <c r="A24" s="96"/>
      <c r="B24" s="48" t="s">
        <v>164</v>
      </c>
      <c r="C24" s="31">
        <v>83820</v>
      </c>
      <c r="D24" s="20" t="s">
        <v>222</v>
      </c>
      <c r="E24" s="51">
        <v>6</v>
      </c>
      <c r="F24" s="49">
        <f>data!$J$9</f>
        <v>4.25</v>
      </c>
      <c r="G24" s="67">
        <v>4017721838207</v>
      </c>
      <c r="H24" s="77"/>
      <c r="I24" s="84">
        <f t="shared" si="1"/>
        <v>0</v>
      </c>
      <c r="J24" s="133"/>
    </row>
    <row r="25" spans="1:10" s="8" customFormat="1" ht="35.5" x14ac:dyDescent="0.3">
      <c r="A25" s="96"/>
      <c r="B25" s="48" t="s">
        <v>165</v>
      </c>
      <c r="C25" s="31">
        <v>83821</v>
      </c>
      <c r="D25" s="20" t="s">
        <v>223</v>
      </c>
      <c r="E25" s="51">
        <v>6</v>
      </c>
      <c r="F25" s="49">
        <f>data!$J$9</f>
        <v>4.25</v>
      </c>
      <c r="G25" s="67">
        <v>4017721838214</v>
      </c>
      <c r="H25" s="77"/>
      <c r="I25" s="84">
        <f t="shared" si="1"/>
        <v>0</v>
      </c>
      <c r="J25" s="133"/>
    </row>
    <row r="26" spans="1:10" s="8" customFormat="1" ht="36.549999999999997" customHeight="1" x14ac:dyDescent="0.3">
      <c r="A26" s="97"/>
      <c r="B26" s="48" t="s">
        <v>166</v>
      </c>
      <c r="C26" s="31">
        <v>83822</v>
      </c>
      <c r="D26" s="20" t="s">
        <v>224</v>
      </c>
      <c r="E26" s="51">
        <v>6</v>
      </c>
      <c r="F26" s="49">
        <f>data!$J$9</f>
        <v>4.25</v>
      </c>
      <c r="G26" s="67">
        <v>4017721838221</v>
      </c>
      <c r="H26" s="77"/>
      <c r="I26" s="84">
        <f t="shared" si="1"/>
        <v>0</v>
      </c>
      <c r="J26" s="133"/>
    </row>
    <row r="27" spans="1:10" s="8" customFormat="1" ht="31.2" customHeight="1" x14ac:dyDescent="0.3">
      <c r="A27" s="242" t="s">
        <v>199</v>
      </c>
      <c r="B27" s="243"/>
      <c r="C27" s="238" t="s">
        <v>201</v>
      </c>
      <c r="D27" s="244"/>
      <c r="E27" s="244"/>
      <c r="F27" s="244"/>
      <c r="G27" s="244"/>
      <c r="H27" s="245"/>
      <c r="I27" s="83"/>
      <c r="J27" s="133"/>
    </row>
    <row r="28" spans="1:10" s="8" customFormat="1" ht="84.9" customHeight="1" x14ac:dyDescent="0.3">
      <c r="A28" s="249"/>
      <c r="B28" s="51" t="s">
        <v>200</v>
      </c>
      <c r="C28" s="53">
        <v>83693</v>
      </c>
      <c r="D28" s="54" t="s">
        <v>202</v>
      </c>
      <c r="E28" s="52">
        <v>6</v>
      </c>
      <c r="F28" s="49">
        <f>data!$J$35</f>
        <v>5.03</v>
      </c>
      <c r="G28" s="70">
        <v>4017721836937</v>
      </c>
      <c r="H28" s="139"/>
      <c r="I28" s="84">
        <f t="shared" ref="I28:I29" si="3">H28*F28</f>
        <v>0</v>
      </c>
      <c r="J28" s="161"/>
    </row>
    <row r="29" spans="1:10" s="8" customFormat="1" ht="75.25" hidden="1" customHeight="1" x14ac:dyDescent="0.3">
      <c r="A29" s="231"/>
      <c r="B29" s="51" t="s">
        <v>294</v>
      </c>
      <c r="C29" s="53">
        <v>83694</v>
      </c>
      <c r="D29" s="54" t="s">
        <v>202</v>
      </c>
      <c r="E29" s="52">
        <v>6</v>
      </c>
      <c r="F29" s="177">
        <v>4.3899999999999997</v>
      </c>
      <c r="G29" s="70">
        <v>4017721836944</v>
      </c>
      <c r="H29" s="139"/>
      <c r="I29" s="84">
        <f t="shared" si="3"/>
        <v>0</v>
      </c>
      <c r="J29" s="176" t="s">
        <v>374</v>
      </c>
    </row>
    <row r="30" spans="1:10" s="8" customFormat="1" ht="55.5" customHeight="1" x14ac:dyDescent="0.45">
      <c r="A30" s="236" t="s">
        <v>135</v>
      </c>
      <c r="B30" s="256"/>
      <c r="C30" s="203" t="s">
        <v>97</v>
      </c>
      <c r="D30" s="204"/>
      <c r="E30" s="204"/>
      <c r="F30" s="204"/>
      <c r="G30" s="205"/>
      <c r="H30" s="206"/>
      <c r="I30" s="82"/>
      <c r="J30" s="50"/>
    </row>
    <row r="31" spans="1:10" s="8" customFormat="1" ht="46.5" customHeight="1" x14ac:dyDescent="0.3">
      <c r="A31" s="95"/>
      <c r="B31" s="48" t="s">
        <v>96</v>
      </c>
      <c r="C31" s="31">
        <v>83710</v>
      </c>
      <c r="D31" s="20" t="s">
        <v>220</v>
      </c>
      <c r="E31" s="51">
        <v>6</v>
      </c>
      <c r="F31" s="49">
        <f>data!$J$9</f>
        <v>4.25</v>
      </c>
      <c r="G31" s="65">
        <v>4017721837101</v>
      </c>
      <c r="H31" s="77"/>
      <c r="I31" s="84">
        <f t="shared" ref="I31" si="4">H31*F31</f>
        <v>0</v>
      </c>
      <c r="J31" s="161"/>
    </row>
    <row r="32" spans="1:10" s="8" customFormat="1" ht="46.5" customHeight="1" x14ac:dyDescent="0.3">
      <c r="A32" s="95"/>
      <c r="B32" s="48" t="s">
        <v>68</v>
      </c>
      <c r="C32" s="31">
        <v>83711</v>
      </c>
      <c r="D32" s="20" t="s">
        <v>221</v>
      </c>
      <c r="E32" s="51">
        <v>6</v>
      </c>
      <c r="F32" s="49">
        <f>data!$J$9</f>
        <v>4.25</v>
      </c>
      <c r="G32" s="65">
        <v>4017721837118</v>
      </c>
      <c r="H32" s="77"/>
      <c r="I32" s="84">
        <f t="shared" ref="I32:I34" si="5">H32*F32</f>
        <v>0</v>
      </c>
      <c r="J32" s="133"/>
    </row>
    <row r="33" spans="1:10" s="8" customFormat="1" ht="46.5" customHeight="1" x14ac:dyDescent="0.3">
      <c r="A33" s="96"/>
      <c r="B33" s="48" t="s">
        <v>354</v>
      </c>
      <c r="C33" s="31">
        <v>83726</v>
      </c>
      <c r="D33" s="20" t="s">
        <v>220</v>
      </c>
      <c r="E33" s="51">
        <v>6</v>
      </c>
      <c r="F33" s="49">
        <f>data!$J$10</f>
        <v>6.86</v>
      </c>
      <c r="G33" s="65">
        <v>4017721837262</v>
      </c>
      <c r="H33" s="139"/>
      <c r="I33" s="84">
        <f t="shared" si="5"/>
        <v>0</v>
      </c>
      <c r="J33" s="182"/>
    </row>
    <row r="34" spans="1:10" s="8" customFormat="1" ht="46.5" customHeight="1" x14ac:dyDescent="0.3">
      <c r="A34" s="96"/>
      <c r="B34" s="48" t="s">
        <v>355</v>
      </c>
      <c r="C34" s="31">
        <v>83727</v>
      </c>
      <c r="D34" s="20" t="s">
        <v>221</v>
      </c>
      <c r="E34" s="51">
        <v>6</v>
      </c>
      <c r="F34" s="49">
        <f>data!$J$10</f>
        <v>6.86</v>
      </c>
      <c r="G34" s="65">
        <v>4017721837279</v>
      </c>
      <c r="H34" s="139"/>
      <c r="I34" s="84">
        <f t="shared" si="5"/>
        <v>0</v>
      </c>
      <c r="J34" s="182"/>
    </row>
    <row r="35" spans="1:10" s="8" customFormat="1" ht="55.5" customHeight="1" x14ac:dyDescent="0.3">
      <c r="A35" s="213" t="s">
        <v>23</v>
      </c>
      <c r="B35" s="275"/>
      <c r="C35" s="259" t="s">
        <v>47</v>
      </c>
      <c r="D35" s="260"/>
      <c r="E35" s="260"/>
      <c r="F35" s="260"/>
      <c r="G35" s="205"/>
      <c r="H35" s="206"/>
      <c r="I35" s="82"/>
      <c r="J35" s="56"/>
    </row>
    <row r="36" spans="1:10" s="8" customFormat="1" ht="40.85" x14ac:dyDescent="0.3">
      <c r="A36" s="276"/>
      <c r="B36" s="48" t="s">
        <v>102</v>
      </c>
      <c r="C36" s="32">
        <v>83717</v>
      </c>
      <c r="D36" s="13" t="s">
        <v>212</v>
      </c>
      <c r="E36" s="51">
        <v>6</v>
      </c>
      <c r="F36" s="49">
        <f>data!$J$10</f>
        <v>6.86</v>
      </c>
      <c r="G36" s="65">
        <v>4017721837170</v>
      </c>
      <c r="H36" s="77"/>
      <c r="I36" s="84">
        <f t="shared" ref="I36:I42" si="6">H36*F36</f>
        <v>0</v>
      </c>
      <c r="J36" s="56"/>
    </row>
    <row r="37" spans="1:10" s="8" customFormat="1" ht="40.85" x14ac:dyDescent="0.3">
      <c r="A37" s="277"/>
      <c r="B37" s="48" t="s">
        <v>16</v>
      </c>
      <c r="C37" s="32">
        <v>83718</v>
      </c>
      <c r="D37" s="13" t="s">
        <v>213</v>
      </c>
      <c r="E37" s="51">
        <v>6</v>
      </c>
      <c r="F37" s="49">
        <f>data!$J$10</f>
        <v>6.86</v>
      </c>
      <c r="G37" s="65">
        <v>4017721837187</v>
      </c>
      <c r="H37" s="77"/>
      <c r="I37" s="84">
        <f t="shared" si="6"/>
        <v>0</v>
      </c>
      <c r="J37" s="56"/>
    </row>
    <row r="38" spans="1:10" s="8" customFormat="1" ht="45" customHeight="1" x14ac:dyDescent="0.3">
      <c r="A38" s="277"/>
      <c r="B38" s="48" t="s">
        <v>45</v>
      </c>
      <c r="C38" s="32">
        <v>83720</v>
      </c>
      <c r="D38" s="13" t="s">
        <v>214</v>
      </c>
      <c r="E38" s="51">
        <v>6</v>
      </c>
      <c r="F38" s="49">
        <f>data!$J$10</f>
        <v>6.86</v>
      </c>
      <c r="G38" s="65">
        <v>4017721837200</v>
      </c>
      <c r="H38" s="77"/>
      <c r="I38" s="84">
        <f t="shared" si="6"/>
        <v>0</v>
      </c>
      <c r="J38" s="133"/>
    </row>
    <row r="39" spans="1:10" s="8" customFormat="1" ht="45" customHeight="1" x14ac:dyDescent="0.3">
      <c r="A39" s="277"/>
      <c r="B39" s="48" t="s">
        <v>19</v>
      </c>
      <c r="C39" s="31">
        <v>83721</v>
      </c>
      <c r="D39" s="13" t="s">
        <v>215</v>
      </c>
      <c r="E39" s="44">
        <v>6</v>
      </c>
      <c r="F39" s="49">
        <f>data!$J$10</f>
        <v>6.86</v>
      </c>
      <c r="G39" s="67">
        <v>4017721837217</v>
      </c>
      <c r="H39" s="77"/>
      <c r="I39" s="84">
        <f t="shared" si="6"/>
        <v>0</v>
      </c>
      <c r="J39" s="133"/>
    </row>
    <row r="40" spans="1:10" s="8" customFormat="1" ht="53.2" customHeight="1" x14ac:dyDescent="0.3">
      <c r="A40" s="277"/>
      <c r="B40" s="48" t="s">
        <v>66</v>
      </c>
      <c r="C40" s="32">
        <v>83722</v>
      </c>
      <c r="D40" s="13" t="s">
        <v>216</v>
      </c>
      <c r="E40" s="51">
        <v>6</v>
      </c>
      <c r="F40" s="49">
        <f>data!$J$10</f>
        <v>6.86</v>
      </c>
      <c r="G40" s="67">
        <v>4017721837224</v>
      </c>
      <c r="H40" s="77"/>
      <c r="I40" s="84">
        <f t="shared" si="6"/>
        <v>0</v>
      </c>
      <c r="J40" s="133"/>
    </row>
    <row r="41" spans="1:10" s="8" customFormat="1" ht="41.25" customHeight="1" x14ac:dyDescent="0.3">
      <c r="A41" s="277"/>
      <c r="B41" s="48" t="s">
        <v>39</v>
      </c>
      <c r="C41" s="32">
        <v>83723</v>
      </c>
      <c r="D41" s="13" t="s">
        <v>225</v>
      </c>
      <c r="E41" s="44">
        <v>6</v>
      </c>
      <c r="F41" s="49">
        <f>data!$J$10</f>
        <v>6.86</v>
      </c>
      <c r="G41" s="67">
        <v>4017721837231</v>
      </c>
      <c r="H41" s="77"/>
      <c r="I41" s="84">
        <f t="shared" si="6"/>
        <v>0</v>
      </c>
      <c r="J41" s="133"/>
    </row>
    <row r="42" spans="1:10" s="8" customFormat="1" ht="47.95" customHeight="1" x14ac:dyDescent="0.3">
      <c r="A42" s="277"/>
      <c r="B42" s="48" t="s">
        <v>95</v>
      </c>
      <c r="C42" s="32">
        <v>83724</v>
      </c>
      <c r="D42" s="20" t="s">
        <v>218</v>
      </c>
      <c r="E42" s="44">
        <v>6</v>
      </c>
      <c r="F42" s="49">
        <f>data!$J$10</f>
        <v>6.86</v>
      </c>
      <c r="G42" s="67">
        <v>4017721837248</v>
      </c>
      <c r="H42" s="77"/>
      <c r="I42" s="84">
        <f t="shared" si="6"/>
        <v>0</v>
      </c>
      <c r="J42" s="133"/>
    </row>
    <row r="43" spans="1:10" s="8" customFormat="1" ht="47.95" customHeight="1" x14ac:dyDescent="0.3">
      <c r="A43" s="277"/>
      <c r="B43" s="48" t="s">
        <v>65</v>
      </c>
      <c r="C43" s="32">
        <v>83725</v>
      </c>
      <c r="D43" s="20" t="s">
        <v>219</v>
      </c>
      <c r="E43" s="44">
        <v>6</v>
      </c>
      <c r="F43" s="49">
        <f>data!$J$10</f>
        <v>6.86</v>
      </c>
      <c r="G43" s="67">
        <v>4017721837255</v>
      </c>
      <c r="H43" s="77"/>
      <c r="I43" s="84">
        <f>H43*F43</f>
        <v>0</v>
      </c>
      <c r="J43" s="133"/>
    </row>
    <row r="44" spans="1:10" s="8" customFormat="1" ht="47.95" customHeight="1" x14ac:dyDescent="0.3">
      <c r="A44" s="277"/>
      <c r="B44" s="48" t="s">
        <v>167</v>
      </c>
      <c r="C44" s="31">
        <v>83823</v>
      </c>
      <c r="D44" s="20" t="s">
        <v>222</v>
      </c>
      <c r="E44" s="51">
        <v>6</v>
      </c>
      <c r="F44" s="49">
        <f>data!$J$10</f>
        <v>6.86</v>
      </c>
      <c r="G44" s="67">
        <v>4017721838238</v>
      </c>
      <c r="H44" s="77"/>
      <c r="I44" s="84">
        <f>H44*F44</f>
        <v>0</v>
      </c>
      <c r="J44" s="56"/>
    </row>
    <row r="45" spans="1:10" s="8" customFormat="1" ht="47.95" customHeight="1" x14ac:dyDescent="0.3">
      <c r="A45" s="277"/>
      <c r="B45" s="48" t="s">
        <v>168</v>
      </c>
      <c r="C45" s="31">
        <v>83824</v>
      </c>
      <c r="D45" s="20" t="s">
        <v>223</v>
      </c>
      <c r="E45" s="51">
        <v>6</v>
      </c>
      <c r="F45" s="49">
        <f>data!$J$10</f>
        <v>6.86</v>
      </c>
      <c r="G45" s="67">
        <v>4017721838245</v>
      </c>
      <c r="H45" s="77"/>
      <c r="I45" s="84">
        <f>H45*F45</f>
        <v>0</v>
      </c>
      <c r="J45" s="56"/>
    </row>
    <row r="46" spans="1:10" s="8" customFormat="1" ht="47.95" customHeight="1" x14ac:dyDescent="0.3">
      <c r="A46" s="278"/>
      <c r="B46" s="48" t="s">
        <v>169</v>
      </c>
      <c r="C46" s="31">
        <v>83825</v>
      </c>
      <c r="D46" s="20" t="s">
        <v>224</v>
      </c>
      <c r="E46" s="51">
        <v>6</v>
      </c>
      <c r="F46" s="49">
        <f>data!$J$10</f>
        <v>6.86</v>
      </c>
      <c r="G46" s="67">
        <v>4017721838252</v>
      </c>
      <c r="H46" s="77"/>
      <c r="I46" s="84">
        <f>H46*F46</f>
        <v>0</v>
      </c>
      <c r="J46" s="133"/>
    </row>
    <row r="47" spans="1:10" s="8" customFormat="1" ht="47.95" customHeight="1" x14ac:dyDescent="0.45">
      <c r="A47" s="271"/>
      <c r="B47" s="48" t="s">
        <v>26</v>
      </c>
      <c r="C47" s="32">
        <v>83730</v>
      </c>
      <c r="D47" s="13" t="s">
        <v>225</v>
      </c>
      <c r="E47" s="44">
        <v>6</v>
      </c>
      <c r="F47" s="49">
        <f>data!$J$11</f>
        <v>12.14</v>
      </c>
      <c r="G47" s="67">
        <v>4017721837309</v>
      </c>
      <c r="H47" s="77"/>
      <c r="I47" s="84">
        <f t="shared" ref="I47:I49" si="7">H47*F47</f>
        <v>0</v>
      </c>
      <c r="J47" s="50"/>
    </row>
    <row r="48" spans="1:10" s="8" customFormat="1" ht="47.95" customHeight="1" x14ac:dyDescent="0.45">
      <c r="A48" s="272"/>
      <c r="B48" s="48" t="s">
        <v>346</v>
      </c>
      <c r="C48" s="32">
        <v>83734</v>
      </c>
      <c r="D48" s="13" t="s">
        <v>216</v>
      </c>
      <c r="E48" s="44">
        <v>6</v>
      </c>
      <c r="F48" s="49">
        <f>data!$J$11</f>
        <v>12.14</v>
      </c>
      <c r="G48" s="67">
        <v>4017721837347</v>
      </c>
      <c r="H48" s="77"/>
      <c r="I48" s="84">
        <f t="shared" si="7"/>
        <v>0</v>
      </c>
      <c r="J48" s="50"/>
    </row>
    <row r="49" spans="1:10" s="8" customFormat="1" ht="47.95" customHeight="1" x14ac:dyDescent="0.45">
      <c r="A49" s="273"/>
      <c r="B49" s="48" t="s">
        <v>170</v>
      </c>
      <c r="C49" s="32">
        <v>83735</v>
      </c>
      <c r="D49" s="20" t="s">
        <v>218</v>
      </c>
      <c r="E49" s="44">
        <v>6</v>
      </c>
      <c r="F49" s="49">
        <f>data!$J$11</f>
        <v>12.14</v>
      </c>
      <c r="G49" s="67">
        <v>4017721837354</v>
      </c>
      <c r="H49" s="77"/>
      <c r="I49" s="84">
        <f t="shared" si="7"/>
        <v>0</v>
      </c>
      <c r="J49" s="50"/>
    </row>
    <row r="50" spans="1:10" s="8" customFormat="1" ht="47.95" customHeight="1" x14ac:dyDescent="0.45">
      <c r="A50" s="274"/>
      <c r="B50" s="48" t="s">
        <v>171</v>
      </c>
      <c r="C50" s="32">
        <v>83736</v>
      </c>
      <c r="D50" s="20" t="s">
        <v>219</v>
      </c>
      <c r="E50" s="44">
        <v>6</v>
      </c>
      <c r="F50" s="49">
        <f>data!$J$11</f>
        <v>12.14</v>
      </c>
      <c r="G50" s="67">
        <v>4017721837361</v>
      </c>
      <c r="H50" s="77"/>
      <c r="I50" s="84">
        <f>H50*F50</f>
        <v>0</v>
      </c>
      <c r="J50" s="50"/>
    </row>
    <row r="51" spans="1:10" s="8" customFormat="1" ht="47.85" customHeight="1" x14ac:dyDescent="0.3">
      <c r="A51" s="270" t="s">
        <v>237</v>
      </c>
      <c r="B51" s="237"/>
      <c r="C51" s="203" t="s">
        <v>233</v>
      </c>
      <c r="D51" s="204"/>
      <c r="E51" s="204"/>
      <c r="F51" s="204"/>
      <c r="G51" s="289"/>
      <c r="H51" s="76"/>
      <c r="I51" s="79"/>
    </row>
    <row r="52" spans="1:10" s="8" customFormat="1" ht="45.8" customHeight="1" x14ac:dyDescent="0.3">
      <c r="A52" s="290"/>
      <c r="B52" s="51" t="s">
        <v>258</v>
      </c>
      <c r="C52" s="45">
        <v>83060</v>
      </c>
      <c r="D52" s="142" t="s">
        <v>234</v>
      </c>
      <c r="E52" s="44">
        <v>18</v>
      </c>
      <c r="F52" s="49">
        <f>data!$J$34</f>
        <v>2.61</v>
      </c>
      <c r="G52" s="68">
        <v>4017721830607</v>
      </c>
      <c r="H52" s="139"/>
      <c r="I52" s="84">
        <f t="shared" ref="I52:I53" si="8">H52*F52</f>
        <v>0</v>
      </c>
    </row>
    <row r="53" spans="1:10" s="8" customFormat="1" ht="52.55" customHeight="1" x14ac:dyDescent="0.3">
      <c r="A53" s="194"/>
      <c r="B53" s="51" t="s">
        <v>259</v>
      </c>
      <c r="C53" s="45">
        <v>83063</v>
      </c>
      <c r="D53" s="141" t="s">
        <v>235</v>
      </c>
      <c r="E53" s="44">
        <v>18</v>
      </c>
      <c r="F53" s="49">
        <f>data!$J$34</f>
        <v>2.61</v>
      </c>
      <c r="G53" s="68">
        <v>4017721830638</v>
      </c>
      <c r="H53" s="139"/>
      <c r="I53" s="84">
        <f t="shared" si="8"/>
        <v>0</v>
      </c>
    </row>
    <row r="54" spans="1:10" s="8" customFormat="1" ht="52.55" customHeight="1" x14ac:dyDescent="0.3">
      <c r="A54" s="194"/>
      <c r="B54" s="51" t="s">
        <v>260</v>
      </c>
      <c r="C54" s="45">
        <v>83064</v>
      </c>
      <c r="D54" s="141" t="s">
        <v>236</v>
      </c>
      <c r="E54" s="44">
        <v>18</v>
      </c>
      <c r="F54" s="49">
        <f>data!$J$34</f>
        <v>2.61</v>
      </c>
      <c r="G54" s="68">
        <v>4017721830645</v>
      </c>
      <c r="H54" s="139"/>
      <c r="I54" s="84">
        <f>H54*F54</f>
        <v>0</v>
      </c>
    </row>
    <row r="55" spans="1:10" s="8" customFormat="1" ht="52.55" customHeight="1" x14ac:dyDescent="0.3">
      <c r="A55" s="195"/>
      <c r="B55" s="51" t="s">
        <v>308</v>
      </c>
      <c r="C55" s="45">
        <v>83065</v>
      </c>
      <c r="D55" s="162" t="s">
        <v>309</v>
      </c>
      <c r="E55" s="44">
        <v>18</v>
      </c>
      <c r="F55" s="49">
        <f>data!$J$34</f>
        <v>2.61</v>
      </c>
      <c r="G55" s="68">
        <v>4017721830652</v>
      </c>
      <c r="I55" s="84">
        <f>H55*F55</f>
        <v>0</v>
      </c>
    </row>
    <row r="56" spans="1:10" s="8" customFormat="1" ht="31.7" customHeight="1" x14ac:dyDescent="0.3">
      <c r="A56" s="213" t="s">
        <v>329</v>
      </c>
      <c r="B56" s="237"/>
      <c r="C56" s="203" t="s">
        <v>48</v>
      </c>
      <c r="D56" s="204"/>
      <c r="E56" s="204"/>
      <c r="F56" s="204"/>
      <c r="G56" s="289"/>
      <c r="H56" s="76"/>
      <c r="I56" s="79"/>
    </row>
    <row r="57" spans="1:10" s="8" customFormat="1" ht="55.5" customHeight="1" x14ac:dyDescent="0.3">
      <c r="A57" s="98"/>
      <c r="B57" s="39" t="s">
        <v>11</v>
      </c>
      <c r="C57" s="30">
        <v>83437</v>
      </c>
      <c r="D57" s="7" t="s">
        <v>28</v>
      </c>
      <c r="E57" s="44">
        <v>16</v>
      </c>
      <c r="F57" s="49">
        <f>data!$J$15</f>
        <v>2.8</v>
      </c>
      <c r="G57" s="68">
        <v>4017721834377</v>
      </c>
      <c r="H57" s="77"/>
      <c r="I57" s="84">
        <f t="shared" ref="I57:I61" si="9">H57*F57</f>
        <v>0</v>
      </c>
      <c r="J57" s="133"/>
    </row>
    <row r="58" spans="1:10" s="8" customFormat="1" ht="59.25" customHeight="1" x14ac:dyDescent="0.3">
      <c r="A58" s="99"/>
      <c r="B58" s="34" t="s">
        <v>2</v>
      </c>
      <c r="C58" s="30">
        <v>83438</v>
      </c>
      <c r="D58" s="14" t="s">
        <v>29</v>
      </c>
      <c r="E58" s="44">
        <v>16</v>
      </c>
      <c r="F58" s="49">
        <f>data!$J$15</f>
        <v>2.8</v>
      </c>
      <c r="G58" s="68">
        <v>4017721834384</v>
      </c>
      <c r="H58" s="77"/>
      <c r="I58" s="84">
        <f t="shared" si="9"/>
        <v>0</v>
      </c>
      <c r="J58" s="133"/>
    </row>
    <row r="59" spans="1:10" s="8" customFormat="1" ht="50.25" customHeight="1" x14ac:dyDescent="0.3">
      <c r="A59" s="99"/>
      <c r="B59" s="35" t="s">
        <v>0</v>
      </c>
      <c r="C59" s="30">
        <v>83441</v>
      </c>
      <c r="D59" s="14" t="s">
        <v>30</v>
      </c>
      <c r="E59" s="44">
        <v>16</v>
      </c>
      <c r="F59" s="49">
        <f>data!$J$15</f>
        <v>2.8</v>
      </c>
      <c r="G59" s="67">
        <v>4017721834414</v>
      </c>
      <c r="H59" s="77"/>
      <c r="I59" s="84">
        <f t="shared" si="9"/>
        <v>0</v>
      </c>
      <c r="J59" s="133"/>
    </row>
    <row r="60" spans="1:10" s="8" customFormat="1" ht="48.8" customHeight="1" x14ac:dyDescent="0.3">
      <c r="A60" s="100"/>
      <c r="B60" s="35" t="s">
        <v>1</v>
      </c>
      <c r="C60" s="30">
        <v>83442</v>
      </c>
      <c r="D60" s="14" t="s">
        <v>31</v>
      </c>
      <c r="E60" s="44">
        <v>16</v>
      </c>
      <c r="F60" s="49">
        <f>data!$J$15</f>
        <v>2.8</v>
      </c>
      <c r="G60" s="68">
        <v>4017721834421</v>
      </c>
      <c r="H60" s="77"/>
      <c r="I60" s="84">
        <f t="shared" si="9"/>
        <v>0</v>
      </c>
      <c r="J60" s="133"/>
    </row>
    <row r="61" spans="1:10" s="8" customFormat="1" ht="52.15" customHeight="1" x14ac:dyDescent="0.3">
      <c r="A61" s="101"/>
      <c r="B61" s="51" t="s">
        <v>3</v>
      </c>
      <c r="C61" s="29">
        <v>83202</v>
      </c>
      <c r="D61" s="15" t="s">
        <v>277</v>
      </c>
      <c r="E61" s="44">
        <v>16</v>
      </c>
      <c r="F61" s="49">
        <f>data!$J$15</f>
        <v>2.8</v>
      </c>
      <c r="G61" s="68">
        <v>4017721832021</v>
      </c>
      <c r="H61" s="77"/>
      <c r="I61" s="84">
        <f t="shared" si="9"/>
        <v>0</v>
      </c>
      <c r="J61" s="133"/>
    </row>
    <row r="62" spans="1:10" s="8" customFormat="1" ht="52.15" customHeight="1" x14ac:dyDescent="0.3">
      <c r="A62" s="102"/>
      <c r="B62" s="51" t="s">
        <v>41</v>
      </c>
      <c r="C62" s="29">
        <v>83443</v>
      </c>
      <c r="D62" s="15" t="s">
        <v>42</v>
      </c>
      <c r="E62" s="44">
        <v>16</v>
      </c>
      <c r="F62" s="49">
        <f>data!$J$15</f>
        <v>2.8</v>
      </c>
      <c r="G62" s="67">
        <v>4017721834438</v>
      </c>
      <c r="H62" s="77"/>
      <c r="I62" s="84">
        <f>H62*F62</f>
        <v>0</v>
      </c>
      <c r="J62" s="172"/>
    </row>
    <row r="63" spans="1:10" s="8" customFormat="1" ht="51.05" customHeight="1" x14ac:dyDescent="0.3">
      <c r="A63" s="102"/>
      <c r="B63" s="36" t="s">
        <v>339</v>
      </c>
      <c r="C63" s="29">
        <v>83014</v>
      </c>
      <c r="D63" s="15" t="s">
        <v>328</v>
      </c>
      <c r="E63" s="44">
        <v>16</v>
      </c>
      <c r="F63" s="49">
        <f>data!$J$15</f>
        <v>2.8</v>
      </c>
      <c r="G63" s="66">
        <v>4017721830140</v>
      </c>
      <c r="H63" s="127"/>
      <c r="I63" s="84">
        <f>H63*F63</f>
        <v>0</v>
      </c>
      <c r="J63" s="133"/>
    </row>
    <row r="64" spans="1:10" s="8" customFormat="1" ht="32.25" customHeight="1" x14ac:dyDescent="0.3">
      <c r="A64" s="236" t="s">
        <v>73</v>
      </c>
      <c r="B64" s="256"/>
      <c r="C64" s="203" t="s">
        <v>74</v>
      </c>
      <c r="D64" s="204"/>
      <c r="E64" s="204"/>
      <c r="F64" s="204"/>
      <c r="G64" s="205"/>
      <c r="H64" s="206"/>
      <c r="I64" s="81"/>
    </row>
    <row r="65" spans="1:10" s="8" customFormat="1" ht="47.95" customHeight="1" x14ac:dyDescent="0.3">
      <c r="A65" s="103"/>
      <c r="B65" s="36" t="s">
        <v>75</v>
      </c>
      <c r="C65" s="29">
        <v>83360</v>
      </c>
      <c r="D65" s="59" t="s">
        <v>77</v>
      </c>
      <c r="E65" s="44">
        <v>16</v>
      </c>
      <c r="F65" s="49">
        <f>data!$J$15</f>
        <v>2.8</v>
      </c>
      <c r="G65" s="67">
        <v>4017721833608</v>
      </c>
      <c r="H65" s="77"/>
      <c r="I65" s="84">
        <f t="shared" ref="I65:I67" si="10">H65*F65</f>
        <v>0</v>
      </c>
      <c r="J65" s="133"/>
    </row>
    <row r="66" spans="1:10" s="8" customFormat="1" ht="54.4" customHeight="1" x14ac:dyDescent="0.3">
      <c r="A66" s="103"/>
      <c r="B66" s="36" t="s">
        <v>76</v>
      </c>
      <c r="C66" s="29">
        <v>83361</v>
      </c>
      <c r="D66" s="59" t="s">
        <v>226</v>
      </c>
      <c r="E66" s="44">
        <v>16</v>
      </c>
      <c r="F66" s="49">
        <f>data!$J$15</f>
        <v>2.8</v>
      </c>
      <c r="G66" s="67">
        <v>4017721833615</v>
      </c>
      <c r="H66" s="77"/>
      <c r="I66" s="84">
        <f t="shared" si="10"/>
        <v>0</v>
      </c>
      <c r="J66" s="60"/>
    </row>
    <row r="67" spans="1:10" s="8" customFormat="1" ht="43.55" customHeight="1" x14ac:dyDescent="0.3">
      <c r="A67" s="103"/>
      <c r="B67" s="36" t="s">
        <v>89</v>
      </c>
      <c r="C67" s="29">
        <v>83362</v>
      </c>
      <c r="D67" s="63" t="s">
        <v>88</v>
      </c>
      <c r="E67" s="44">
        <v>16</v>
      </c>
      <c r="F67" s="49">
        <f>data!$J$15</f>
        <v>2.8</v>
      </c>
      <c r="G67" s="67">
        <v>4017721833622</v>
      </c>
      <c r="H67" s="77"/>
      <c r="I67" s="84">
        <f t="shared" si="10"/>
        <v>0</v>
      </c>
      <c r="J67" s="60"/>
    </row>
    <row r="68" spans="1:10" s="8" customFormat="1" ht="52.7" customHeight="1" x14ac:dyDescent="0.3">
      <c r="A68" s="236" t="s">
        <v>291</v>
      </c>
      <c r="B68" s="256"/>
      <c r="C68" s="222" t="s">
        <v>290</v>
      </c>
      <c r="D68" s="204"/>
      <c r="E68" s="204"/>
      <c r="F68" s="204"/>
      <c r="G68" s="205"/>
      <c r="H68" s="206"/>
      <c r="I68" s="78"/>
    </row>
    <row r="69" spans="1:10" s="8" customFormat="1" ht="51.75" customHeight="1" x14ac:dyDescent="0.3">
      <c r="A69" s="94"/>
      <c r="B69" s="51" t="s">
        <v>261</v>
      </c>
      <c r="C69" s="23">
        <v>83860</v>
      </c>
      <c r="D69" s="7" t="s">
        <v>262</v>
      </c>
      <c r="E69" s="44">
        <v>16</v>
      </c>
      <c r="F69" s="49">
        <f>data!$J$16</f>
        <v>3.23</v>
      </c>
      <c r="G69" s="67">
        <v>4017721838608</v>
      </c>
      <c r="H69" s="77"/>
      <c r="I69" s="84">
        <f t="shared" ref="I69:I75" si="11">H69*F69</f>
        <v>0</v>
      </c>
      <c r="J69" s="151"/>
    </row>
    <row r="70" spans="1:10" s="8" customFormat="1" ht="51.75" customHeight="1" x14ac:dyDescent="0.3">
      <c r="A70" s="94"/>
      <c r="B70" s="51" t="s">
        <v>243</v>
      </c>
      <c r="C70" s="23">
        <v>83861</v>
      </c>
      <c r="D70" s="7" t="s">
        <v>401</v>
      </c>
      <c r="E70" s="44">
        <v>16</v>
      </c>
      <c r="F70" s="49">
        <f>data!$J$16</f>
        <v>3.23</v>
      </c>
      <c r="G70" s="67">
        <v>4017721838610</v>
      </c>
      <c r="H70" s="77"/>
      <c r="I70" s="84">
        <f t="shared" si="11"/>
        <v>0</v>
      </c>
      <c r="J70" s="151"/>
    </row>
    <row r="71" spans="1:10" s="8" customFormat="1" ht="41.25" customHeight="1" x14ac:dyDescent="0.3">
      <c r="A71" s="94"/>
      <c r="B71" s="51" t="s">
        <v>238</v>
      </c>
      <c r="C71" s="23">
        <v>83862</v>
      </c>
      <c r="D71" s="7" t="s">
        <v>239</v>
      </c>
      <c r="E71" s="44">
        <v>16</v>
      </c>
      <c r="F71" s="49">
        <f>data!$J$16</f>
        <v>3.23</v>
      </c>
      <c r="G71" s="67">
        <v>4017721838627</v>
      </c>
      <c r="H71" s="77"/>
      <c r="I71" s="84">
        <f t="shared" si="11"/>
        <v>0</v>
      </c>
      <c r="J71" s="151"/>
    </row>
    <row r="72" spans="1:10" s="8" customFormat="1" ht="52.55" customHeight="1" x14ac:dyDescent="0.3">
      <c r="A72" s="99"/>
      <c r="B72" s="36" t="s">
        <v>241</v>
      </c>
      <c r="C72" s="23">
        <v>83863</v>
      </c>
      <c r="D72" s="55" t="s">
        <v>240</v>
      </c>
      <c r="E72" s="52">
        <v>16</v>
      </c>
      <c r="F72" s="49">
        <f>data!$J$16</f>
        <v>3.23</v>
      </c>
      <c r="G72" s="68">
        <v>4017721838634</v>
      </c>
      <c r="H72" s="77"/>
      <c r="I72" s="84">
        <f t="shared" si="11"/>
        <v>0</v>
      </c>
      <c r="J72" s="151"/>
    </row>
    <row r="73" spans="1:10" s="8" customFormat="1" ht="52.55" customHeight="1" x14ac:dyDescent="0.3">
      <c r="A73" s="99"/>
      <c r="B73" s="36" t="s">
        <v>241</v>
      </c>
      <c r="C73" s="23">
        <v>83050</v>
      </c>
      <c r="D73" s="55" t="s">
        <v>399</v>
      </c>
      <c r="E73" s="52">
        <v>16</v>
      </c>
      <c r="F73" s="190">
        <f>data!$J$16</f>
        <v>3.23</v>
      </c>
      <c r="G73" s="69">
        <v>4017721830508</v>
      </c>
      <c r="H73" s="191"/>
      <c r="I73" s="84">
        <f t="shared" ref="I73:I74" si="12">H73*F73</f>
        <v>0</v>
      </c>
      <c r="J73" s="192"/>
    </row>
    <row r="74" spans="1:10" s="8" customFormat="1" ht="52.55" customHeight="1" x14ac:dyDescent="0.3">
      <c r="A74" s="99"/>
      <c r="B74" s="51" t="s">
        <v>242</v>
      </c>
      <c r="C74" s="23">
        <v>83864</v>
      </c>
      <c r="D74" s="55" t="s">
        <v>402</v>
      </c>
      <c r="E74" s="52">
        <v>16</v>
      </c>
      <c r="F74" s="190">
        <f>data!$J$16</f>
        <v>3.23</v>
      </c>
      <c r="G74" s="65">
        <v>4017721838641</v>
      </c>
      <c r="H74" s="191"/>
      <c r="I74" s="84">
        <f t="shared" si="12"/>
        <v>0</v>
      </c>
      <c r="J74" s="192"/>
    </row>
    <row r="75" spans="1:10" s="8" customFormat="1" ht="53.2" customHeight="1" x14ac:dyDescent="0.3">
      <c r="A75" s="105"/>
      <c r="B75" s="51" t="s">
        <v>242</v>
      </c>
      <c r="C75" s="23">
        <v>83051</v>
      </c>
      <c r="D75" s="55" t="s">
        <v>400</v>
      </c>
      <c r="E75" s="52">
        <v>16</v>
      </c>
      <c r="F75" s="49">
        <f>data!$J$16</f>
        <v>3.23</v>
      </c>
      <c r="G75" s="65">
        <v>4017721830515</v>
      </c>
      <c r="H75" s="77"/>
      <c r="I75" s="84">
        <f t="shared" si="11"/>
        <v>0</v>
      </c>
      <c r="J75" s="151"/>
    </row>
    <row r="76" spans="1:10" s="8" customFormat="1" ht="42.05" customHeight="1" x14ac:dyDescent="0.3">
      <c r="A76" s="236" t="s">
        <v>136</v>
      </c>
      <c r="B76" s="256"/>
      <c r="C76" s="203" t="s">
        <v>90</v>
      </c>
      <c r="D76" s="204"/>
      <c r="E76" s="204"/>
      <c r="F76" s="204"/>
      <c r="G76" s="205"/>
      <c r="H76" s="206"/>
      <c r="I76" s="81"/>
    </row>
    <row r="77" spans="1:10" s="8" customFormat="1" ht="47.95" customHeight="1" x14ac:dyDescent="0.3">
      <c r="A77" s="104"/>
      <c r="B77" s="51" t="s">
        <v>92</v>
      </c>
      <c r="C77" s="23">
        <v>83237</v>
      </c>
      <c r="D77" s="7" t="s">
        <v>230</v>
      </c>
      <c r="E77" s="44">
        <v>16</v>
      </c>
      <c r="F77" s="49">
        <f>data!$J$15</f>
        <v>2.8</v>
      </c>
      <c r="G77" s="65">
        <v>4017721832373</v>
      </c>
      <c r="H77" s="77"/>
      <c r="I77" s="84">
        <f t="shared" ref="I77:I79" si="13">H77*F77</f>
        <v>0</v>
      </c>
      <c r="J77" s="133"/>
    </row>
    <row r="78" spans="1:10" s="8" customFormat="1" ht="47.95" customHeight="1" x14ac:dyDescent="0.3">
      <c r="A78" s="94"/>
      <c r="B78" s="51" t="s">
        <v>91</v>
      </c>
      <c r="C78" s="23">
        <v>83222</v>
      </c>
      <c r="D78" s="7" t="s">
        <v>397</v>
      </c>
      <c r="E78" s="189">
        <v>16</v>
      </c>
      <c r="F78" s="190">
        <f>data!$J$15</f>
        <v>2.8</v>
      </c>
      <c r="G78" s="65">
        <v>4017721832229</v>
      </c>
      <c r="H78" s="191"/>
      <c r="I78" s="84">
        <f t="shared" ref="I78" si="14">H78*F78</f>
        <v>0</v>
      </c>
      <c r="J78" s="192"/>
    </row>
    <row r="79" spans="1:10" s="8" customFormat="1" ht="52.7" customHeight="1" x14ac:dyDescent="0.3">
      <c r="A79" s="94"/>
      <c r="B79" s="51" t="s">
        <v>91</v>
      </c>
      <c r="C79" s="23">
        <v>83857</v>
      </c>
      <c r="D79" s="7" t="s">
        <v>398</v>
      </c>
      <c r="E79" s="44">
        <v>16</v>
      </c>
      <c r="F79" s="49">
        <f>data!$J$15</f>
        <v>2.8</v>
      </c>
      <c r="G79" s="65">
        <v>4017721838573</v>
      </c>
      <c r="H79" s="77"/>
      <c r="I79" s="84">
        <f t="shared" si="13"/>
        <v>0</v>
      </c>
      <c r="J79" s="56"/>
    </row>
    <row r="80" spans="1:10" s="8" customFormat="1" ht="34.549999999999997" customHeight="1" x14ac:dyDescent="0.3">
      <c r="A80" s="236" t="s">
        <v>138</v>
      </c>
      <c r="B80" s="256"/>
      <c r="C80" s="203" t="s">
        <v>74</v>
      </c>
      <c r="D80" s="204"/>
      <c r="E80" s="204"/>
      <c r="F80" s="204"/>
      <c r="G80" s="205"/>
      <c r="H80" s="206"/>
      <c r="I80" s="81"/>
    </row>
    <row r="81" spans="1:10" s="8" customFormat="1" ht="55.5" customHeight="1" x14ac:dyDescent="0.3">
      <c r="A81" s="106"/>
      <c r="B81" s="61" t="s">
        <v>78</v>
      </c>
      <c r="C81" s="38">
        <v>83260</v>
      </c>
      <c r="D81" s="62" t="s">
        <v>82</v>
      </c>
      <c r="E81" s="52">
        <v>16</v>
      </c>
      <c r="F81" s="49">
        <f>data!$J$15</f>
        <v>2.8</v>
      </c>
      <c r="G81" s="67">
        <v>4017721832601</v>
      </c>
      <c r="H81" s="77"/>
      <c r="I81" s="84">
        <f t="shared" ref="I81:I84" si="15">H81*F81</f>
        <v>0</v>
      </c>
      <c r="J81" s="60"/>
    </row>
    <row r="82" spans="1:10" s="8" customFormat="1" ht="53.2" customHeight="1" x14ac:dyDescent="0.3">
      <c r="A82" s="107"/>
      <c r="B82" s="61" t="s">
        <v>79</v>
      </c>
      <c r="C82" s="38">
        <v>83263</v>
      </c>
      <c r="D82" s="62" t="s">
        <v>83</v>
      </c>
      <c r="E82" s="52">
        <v>16</v>
      </c>
      <c r="F82" s="49">
        <f>data!$J$15</f>
        <v>2.8</v>
      </c>
      <c r="G82" s="67">
        <v>4017721832632</v>
      </c>
      <c r="H82" s="77"/>
      <c r="I82" s="84">
        <f t="shared" si="15"/>
        <v>0</v>
      </c>
      <c r="J82" s="60"/>
    </row>
    <row r="83" spans="1:10" s="8" customFormat="1" ht="55.5" customHeight="1" x14ac:dyDescent="0.3">
      <c r="A83" s="108"/>
      <c r="B83" s="136" t="s">
        <v>80</v>
      </c>
      <c r="C83" s="38">
        <v>83264</v>
      </c>
      <c r="D83" s="47" t="s">
        <v>84</v>
      </c>
      <c r="E83" s="52">
        <v>16</v>
      </c>
      <c r="F83" s="49">
        <f>data!$J$15</f>
        <v>2.8</v>
      </c>
      <c r="G83" s="66">
        <v>4017721832649</v>
      </c>
      <c r="H83" s="77"/>
      <c r="I83" s="84">
        <f t="shared" si="15"/>
        <v>0</v>
      </c>
      <c r="J83" s="60"/>
    </row>
    <row r="84" spans="1:10" s="8" customFormat="1" ht="53.2" customHeight="1" x14ac:dyDescent="0.3">
      <c r="A84" s="109"/>
      <c r="B84" s="61" t="s">
        <v>81</v>
      </c>
      <c r="C84" s="38">
        <v>83265</v>
      </c>
      <c r="D84" s="73" t="s">
        <v>85</v>
      </c>
      <c r="E84" s="52">
        <v>16</v>
      </c>
      <c r="F84" s="49">
        <f>data!$J$15</f>
        <v>2.8</v>
      </c>
      <c r="G84" s="67">
        <v>4017721832656</v>
      </c>
      <c r="H84" s="77"/>
      <c r="I84" s="84">
        <f t="shared" si="15"/>
        <v>0</v>
      </c>
      <c r="J84" s="60"/>
    </row>
    <row r="85" spans="1:10" s="8" customFormat="1" ht="34" customHeight="1" x14ac:dyDescent="0.3">
      <c r="A85" s="236" t="s">
        <v>175</v>
      </c>
      <c r="B85" s="256"/>
      <c r="C85" s="203" t="s">
        <v>74</v>
      </c>
      <c r="D85" s="204"/>
      <c r="E85" s="204"/>
      <c r="F85" s="204"/>
      <c r="G85" s="205"/>
      <c r="H85" s="206"/>
      <c r="I85" s="84"/>
      <c r="J85" s="60"/>
    </row>
    <row r="86" spans="1:10" s="8" customFormat="1" ht="50.65" customHeight="1" x14ac:dyDescent="0.3">
      <c r="A86" s="261"/>
      <c r="B86" s="51" t="s">
        <v>179</v>
      </c>
      <c r="C86" s="38">
        <v>83111</v>
      </c>
      <c r="D86" s="137" t="s">
        <v>180</v>
      </c>
      <c r="E86" s="52">
        <v>16</v>
      </c>
      <c r="F86" s="49">
        <f>data!$J$15</f>
        <v>2.8</v>
      </c>
      <c r="G86" s="67">
        <v>4017721831116</v>
      </c>
      <c r="H86" s="138"/>
      <c r="I86" s="84">
        <f t="shared" ref="I86:I88" si="16">H86*F86</f>
        <v>0</v>
      </c>
      <c r="J86" s="60"/>
    </row>
    <row r="87" spans="1:10" s="8" customFormat="1" ht="52.7" hidden="1" customHeight="1" x14ac:dyDescent="0.3">
      <c r="A87" s="262"/>
      <c r="B87" s="51" t="s">
        <v>178</v>
      </c>
      <c r="C87" s="38">
        <v>83112</v>
      </c>
      <c r="D87" s="137" t="s">
        <v>181</v>
      </c>
      <c r="E87" s="52">
        <v>16</v>
      </c>
      <c r="F87" s="49">
        <f>data!$J$15</f>
        <v>2.8</v>
      </c>
      <c r="G87" s="67">
        <v>4017721831123</v>
      </c>
      <c r="H87" s="138"/>
      <c r="I87" s="84">
        <f t="shared" si="16"/>
        <v>0</v>
      </c>
      <c r="J87" s="60"/>
    </row>
    <row r="88" spans="1:10" s="8" customFormat="1" ht="49.7" customHeight="1" x14ac:dyDescent="0.3">
      <c r="A88" s="262"/>
      <c r="B88" s="51" t="s">
        <v>177</v>
      </c>
      <c r="C88" s="38">
        <v>83113</v>
      </c>
      <c r="D88" s="137" t="s">
        <v>174</v>
      </c>
      <c r="E88" s="52">
        <v>16</v>
      </c>
      <c r="F88" s="49">
        <f>data!$J$15</f>
        <v>2.8</v>
      </c>
      <c r="G88" s="67">
        <v>4017721831130</v>
      </c>
      <c r="H88" s="138"/>
      <c r="I88" s="84">
        <f t="shared" si="16"/>
        <v>0</v>
      </c>
      <c r="J88" s="60"/>
    </row>
    <row r="89" spans="1:10" s="8" customFormat="1" ht="53.2" customHeight="1" x14ac:dyDescent="0.3">
      <c r="A89" s="263"/>
      <c r="B89" s="61" t="s">
        <v>176</v>
      </c>
      <c r="C89" s="38">
        <v>83114</v>
      </c>
      <c r="D89" s="135" t="s">
        <v>182</v>
      </c>
      <c r="E89" s="52">
        <v>16</v>
      </c>
      <c r="F89" s="49">
        <f>data!$J$15</f>
        <v>2.8</v>
      </c>
      <c r="G89" s="67">
        <v>4017721831147</v>
      </c>
      <c r="H89" s="77"/>
      <c r="I89" s="84">
        <f t="shared" ref="I89:I92" si="17">H89*F89</f>
        <v>0</v>
      </c>
      <c r="J89" s="133"/>
    </row>
    <row r="90" spans="1:10" s="8" customFormat="1" ht="59.1" customHeight="1" x14ac:dyDescent="0.3">
      <c r="A90" s="291" t="s">
        <v>268</v>
      </c>
      <c r="B90" s="292"/>
      <c r="C90" s="203" t="s">
        <v>267</v>
      </c>
      <c r="D90" s="204"/>
      <c r="E90" s="204"/>
      <c r="F90" s="204"/>
      <c r="G90" s="205"/>
      <c r="H90" s="206"/>
      <c r="I90" s="84"/>
      <c r="J90" s="133"/>
    </row>
    <row r="91" spans="1:10" s="8" customFormat="1" ht="53.2" customHeight="1" x14ac:dyDescent="0.3">
      <c r="A91" s="262"/>
      <c r="B91" s="61" t="s">
        <v>265</v>
      </c>
      <c r="C91" s="38">
        <v>83012</v>
      </c>
      <c r="D91" s="144" t="s">
        <v>263</v>
      </c>
      <c r="E91" s="52">
        <v>16</v>
      </c>
      <c r="F91" s="177">
        <v>2.1800000000000002</v>
      </c>
      <c r="G91" s="67">
        <v>4017721830126</v>
      </c>
      <c r="H91" s="139"/>
      <c r="I91" s="84">
        <f t="shared" si="17"/>
        <v>0</v>
      </c>
      <c r="J91" s="176" t="s">
        <v>386</v>
      </c>
    </row>
    <row r="92" spans="1:10" s="8" customFormat="1" ht="53.2" customHeight="1" x14ac:dyDescent="0.3">
      <c r="A92" s="263"/>
      <c r="B92" s="61" t="s">
        <v>266</v>
      </c>
      <c r="C92" s="38">
        <v>83013</v>
      </c>
      <c r="D92" s="144" t="s">
        <v>264</v>
      </c>
      <c r="E92" s="52">
        <v>16</v>
      </c>
      <c r="F92" s="177">
        <v>2.1800000000000002</v>
      </c>
      <c r="G92" s="67">
        <v>4017721830133</v>
      </c>
      <c r="H92" s="139"/>
      <c r="I92" s="84">
        <f t="shared" si="17"/>
        <v>0</v>
      </c>
      <c r="J92" s="176" t="s">
        <v>385</v>
      </c>
    </row>
    <row r="93" spans="1:10" s="8" customFormat="1" ht="61.95" customHeight="1" x14ac:dyDescent="0.3">
      <c r="A93" s="291" t="s">
        <v>325</v>
      </c>
      <c r="B93" s="292"/>
      <c r="C93" s="203" t="s">
        <v>326</v>
      </c>
      <c r="D93" s="204"/>
      <c r="E93" s="204"/>
      <c r="F93" s="204"/>
      <c r="G93" s="205"/>
      <c r="H93" s="206"/>
      <c r="I93" s="84"/>
      <c r="J93" s="169"/>
    </row>
    <row r="94" spans="1:10" s="8" customFormat="1" ht="61.95" customHeight="1" x14ac:dyDescent="0.3">
      <c r="A94" s="295"/>
      <c r="B94" s="61" t="s">
        <v>324</v>
      </c>
      <c r="C94" s="38">
        <v>83022</v>
      </c>
      <c r="D94" s="174" t="s">
        <v>327</v>
      </c>
      <c r="E94" s="52">
        <v>16</v>
      </c>
      <c r="F94" s="49">
        <f>data!$J$15</f>
        <v>2.8</v>
      </c>
      <c r="G94" s="67">
        <v>4017721830225</v>
      </c>
      <c r="H94" s="139"/>
      <c r="I94" s="84">
        <f t="shared" ref="I94" si="18">H94*F94</f>
        <v>0</v>
      </c>
      <c r="J94" s="175"/>
    </row>
    <row r="95" spans="1:10" s="8" customFormat="1" ht="67.2" customHeight="1" x14ac:dyDescent="0.3">
      <c r="A95" s="296"/>
      <c r="B95" s="61" t="s">
        <v>340</v>
      </c>
      <c r="C95" s="38">
        <v>83023</v>
      </c>
      <c r="D95" s="170" t="s">
        <v>341</v>
      </c>
      <c r="E95" s="52">
        <v>16</v>
      </c>
      <c r="F95" s="49">
        <f>data!$J$15</f>
        <v>2.8</v>
      </c>
      <c r="G95" s="67">
        <v>4017721830232</v>
      </c>
      <c r="H95" s="139"/>
      <c r="I95" s="84">
        <f t="shared" ref="I95" si="19">H95*F95</f>
        <v>0</v>
      </c>
      <c r="J95" s="169"/>
    </row>
    <row r="96" spans="1:10" s="8" customFormat="1" ht="33.75" customHeight="1" x14ac:dyDescent="0.3">
      <c r="A96" s="293" t="s">
        <v>5</v>
      </c>
      <c r="B96" s="294"/>
      <c r="C96" s="220" t="s">
        <v>49</v>
      </c>
      <c r="D96" s="221"/>
      <c r="E96" s="221"/>
      <c r="F96" s="221"/>
      <c r="G96" s="205"/>
      <c r="H96" s="206"/>
      <c r="I96" s="78"/>
    </row>
    <row r="97" spans="1:10" s="8" customFormat="1" ht="48.8" customHeight="1" x14ac:dyDescent="0.3">
      <c r="A97" s="110"/>
      <c r="B97" s="51" t="s">
        <v>13</v>
      </c>
      <c r="C97" s="29">
        <v>83448</v>
      </c>
      <c r="D97" s="55" t="s">
        <v>32</v>
      </c>
      <c r="E97" s="52">
        <v>16</v>
      </c>
      <c r="F97" s="49">
        <f>data!$J$15</f>
        <v>2.8</v>
      </c>
      <c r="G97" s="68">
        <v>4017721834483</v>
      </c>
      <c r="H97" s="77"/>
      <c r="I97" s="84">
        <f t="shared" ref="I97:I99" si="20">H97*F97</f>
        <v>0</v>
      </c>
      <c r="J97" s="133"/>
    </row>
    <row r="98" spans="1:10" s="8" customFormat="1" ht="48.8" customHeight="1" x14ac:dyDescent="0.3">
      <c r="A98" s="180"/>
      <c r="B98" s="51" t="s">
        <v>347</v>
      </c>
      <c r="C98" s="29">
        <v>83449</v>
      </c>
      <c r="D98" s="55" t="s">
        <v>348</v>
      </c>
      <c r="E98" s="52">
        <v>16</v>
      </c>
      <c r="F98" s="49">
        <f>data!$J$15</f>
        <v>2.8</v>
      </c>
      <c r="G98" s="68">
        <v>4017721834490</v>
      </c>
      <c r="H98" s="77"/>
      <c r="I98" s="84">
        <f t="shared" si="20"/>
        <v>0</v>
      </c>
      <c r="J98" s="178"/>
    </row>
    <row r="99" spans="1:10" s="8" customFormat="1" ht="52.55" customHeight="1" x14ac:dyDescent="0.3">
      <c r="A99" s="105"/>
      <c r="B99" s="51" t="s">
        <v>6</v>
      </c>
      <c r="C99" s="29">
        <v>83453</v>
      </c>
      <c r="D99" s="55" t="s">
        <v>33</v>
      </c>
      <c r="E99" s="52">
        <v>16</v>
      </c>
      <c r="F99" s="49">
        <f>data!$J$15</f>
        <v>2.8</v>
      </c>
      <c r="G99" s="68">
        <v>4017721834537</v>
      </c>
      <c r="H99" s="77"/>
      <c r="I99" s="84">
        <f t="shared" si="20"/>
        <v>0</v>
      </c>
      <c r="J99" s="133"/>
    </row>
    <row r="100" spans="1:10" s="8" customFormat="1" ht="36.799999999999997" customHeight="1" x14ac:dyDescent="0.3">
      <c r="A100" s="293" t="s">
        <v>34</v>
      </c>
      <c r="B100" s="294"/>
      <c r="C100" s="220" t="s">
        <v>57</v>
      </c>
      <c r="D100" s="221"/>
      <c r="E100" s="221"/>
      <c r="F100" s="221"/>
      <c r="G100" s="205"/>
      <c r="H100" s="206"/>
      <c r="I100" s="81"/>
    </row>
    <row r="101" spans="1:10" s="8" customFormat="1" ht="56.95" customHeight="1" x14ac:dyDescent="0.3">
      <c r="A101" s="21"/>
      <c r="B101" s="37" t="s">
        <v>46</v>
      </c>
      <c r="C101" s="29">
        <v>83436</v>
      </c>
      <c r="D101" s="55" t="s">
        <v>35</v>
      </c>
      <c r="E101" s="52">
        <v>16</v>
      </c>
      <c r="F101" s="49">
        <f>data!$J$15</f>
        <v>2.8</v>
      </c>
      <c r="G101" s="68">
        <v>4017721834360</v>
      </c>
      <c r="H101" s="77"/>
      <c r="I101" s="84">
        <f>H101*F101</f>
        <v>0</v>
      </c>
      <c r="J101" s="133"/>
    </row>
    <row r="102" spans="1:10" s="8" customFormat="1" ht="22.7" customHeight="1" x14ac:dyDescent="0.3">
      <c r="A102" s="211" t="s">
        <v>148</v>
      </c>
      <c r="B102" s="212"/>
      <c r="C102" s="212"/>
      <c r="D102" s="212"/>
      <c r="E102" s="212"/>
      <c r="F102" s="212"/>
      <c r="G102" s="212"/>
      <c r="H102" s="212"/>
      <c r="I102" s="74"/>
    </row>
    <row r="103" spans="1:10" s="8" customFormat="1" ht="60.05" customHeight="1" x14ac:dyDescent="0.3">
      <c r="A103" s="213" t="s">
        <v>134</v>
      </c>
      <c r="B103" s="214"/>
      <c r="C103" s="203" t="s">
        <v>140</v>
      </c>
      <c r="D103" s="204"/>
      <c r="E103" s="204"/>
      <c r="F103" s="204"/>
      <c r="G103" s="219"/>
      <c r="H103" s="206"/>
      <c r="I103" s="78"/>
    </row>
    <row r="104" spans="1:10" s="8" customFormat="1" ht="65.150000000000006" customHeight="1" x14ac:dyDescent="0.3">
      <c r="A104" s="157"/>
      <c r="B104" s="146" t="s">
        <v>298</v>
      </c>
      <c r="C104" s="147">
        <v>86800</v>
      </c>
      <c r="D104" s="156" t="s">
        <v>302</v>
      </c>
      <c r="E104" s="44">
        <v>16</v>
      </c>
      <c r="F104" s="49">
        <f>data!$J$27</f>
        <v>4</v>
      </c>
      <c r="G104" s="67">
        <v>4017721868006</v>
      </c>
      <c r="H104" s="155"/>
      <c r="I104" s="84">
        <f t="shared" ref="I104:I123" si="21">H104*F104</f>
        <v>0</v>
      </c>
    </row>
    <row r="105" spans="1:10" s="8" customFormat="1" ht="73.75" customHeight="1" x14ac:dyDescent="0.3">
      <c r="A105" s="194"/>
      <c r="B105" s="146" t="s">
        <v>287</v>
      </c>
      <c r="C105" s="147">
        <v>86802</v>
      </c>
      <c r="D105" s="149" t="s">
        <v>288</v>
      </c>
      <c r="E105" s="44">
        <v>16</v>
      </c>
      <c r="F105" s="49">
        <f>data!$J$27</f>
        <v>4</v>
      </c>
      <c r="G105" s="67">
        <v>4017721868020</v>
      </c>
      <c r="H105" s="77"/>
      <c r="I105" s="84">
        <f t="shared" si="21"/>
        <v>0</v>
      </c>
    </row>
    <row r="106" spans="1:10" s="8" customFormat="1" ht="63.4" customHeight="1" x14ac:dyDescent="0.3">
      <c r="A106" s="194"/>
      <c r="B106" s="146" t="s">
        <v>286</v>
      </c>
      <c r="C106" s="147">
        <v>86803</v>
      </c>
      <c r="D106" s="148" t="s">
        <v>289</v>
      </c>
      <c r="E106" s="44">
        <v>16</v>
      </c>
      <c r="F106" s="49">
        <f>data!$J$27</f>
        <v>4</v>
      </c>
      <c r="G106" s="67">
        <v>4017721868037</v>
      </c>
      <c r="H106" s="77"/>
      <c r="I106" s="84">
        <f t="shared" si="21"/>
        <v>0</v>
      </c>
    </row>
    <row r="107" spans="1:10" s="8" customFormat="1" ht="63.4" customHeight="1" x14ac:dyDescent="0.3">
      <c r="A107" s="194"/>
      <c r="B107" s="146" t="s">
        <v>300</v>
      </c>
      <c r="C107" s="147">
        <v>86615</v>
      </c>
      <c r="D107" s="148" t="s">
        <v>301</v>
      </c>
      <c r="E107" s="44">
        <v>16</v>
      </c>
      <c r="F107" s="49">
        <f>data!$J$27</f>
        <v>4</v>
      </c>
      <c r="G107" s="67">
        <v>4017721866156</v>
      </c>
      <c r="H107" s="77"/>
      <c r="I107" s="84">
        <f t="shared" si="21"/>
        <v>0</v>
      </c>
    </row>
    <row r="108" spans="1:10" s="8" customFormat="1" ht="63.4" customHeight="1" x14ac:dyDescent="0.3">
      <c r="A108" s="194"/>
      <c r="B108" s="146" t="s">
        <v>299</v>
      </c>
      <c r="C108" s="147">
        <v>86616</v>
      </c>
      <c r="D108" s="148" t="s">
        <v>303</v>
      </c>
      <c r="E108" s="44">
        <v>16</v>
      </c>
      <c r="F108" s="49">
        <f>data!$J$27</f>
        <v>4</v>
      </c>
      <c r="G108" s="67">
        <v>4017721866163</v>
      </c>
      <c r="H108" s="77"/>
      <c r="I108" s="84">
        <f t="shared" si="21"/>
        <v>0</v>
      </c>
    </row>
    <row r="109" spans="1:10" s="8" customFormat="1" ht="63.4" customHeight="1" x14ac:dyDescent="0.3">
      <c r="A109" s="194"/>
      <c r="B109" s="146" t="s">
        <v>336</v>
      </c>
      <c r="C109" s="147">
        <v>86633</v>
      </c>
      <c r="D109" s="148" t="s">
        <v>337</v>
      </c>
      <c r="E109" s="44">
        <v>24</v>
      </c>
      <c r="F109" s="49">
        <v>3.4</v>
      </c>
      <c r="G109" s="67">
        <v>4017721866330</v>
      </c>
      <c r="H109" s="77"/>
      <c r="I109" s="84">
        <f t="shared" si="21"/>
        <v>0</v>
      </c>
    </row>
    <row r="110" spans="1:10" s="8" customFormat="1" ht="56.95" customHeight="1" x14ac:dyDescent="0.3">
      <c r="A110" s="194"/>
      <c r="B110" s="48" t="s">
        <v>244</v>
      </c>
      <c r="C110" s="32">
        <v>86838</v>
      </c>
      <c r="D110" s="13" t="s">
        <v>248</v>
      </c>
      <c r="E110" s="51">
        <v>16</v>
      </c>
      <c r="F110" s="49">
        <f>data!$J$27</f>
        <v>4</v>
      </c>
      <c r="G110" s="65">
        <v>4017721868389</v>
      </c>
      <c r="H110" s="77"/>
      <c r="I110" s="84">
        <f t="shared" si="21"/>
        <v>0</v>
      </c>
      <c r="J110" s="133"/>
    </row>
    <row r="111" spans="1:10" s="8" customFormat="1" ht="56.95" customHeight="1" x14ac:dyDescent="0.3">
      <c r="A111" s="194"/>
      <c r="B111" s="48" t="s">
        <v>245</v>
      </c>
      <c r="C111" s="32">
        <v>86688</v>
      </c>
      <c r="D111" s="13" t="s">
        <v>249</v>
      </c>
      <c r="E111" s="51">
        <v>16</v>
      </c>
      <c r="F111" s="49">
        <f>data!$J$27</f>
        <v>4</v>
      </c>
      <c r="G111" s="65">
        <v>4017721866880</v>
      </c>
      <c r="H111" s="77"/>
      <c r="I111" s="84">
        <f t="shared" si="21"/>
        <v>0</v>
      </c>
      <c r="J111" s="133"/>
    </row>
    <row r="112" spans="1:10" s="8" customFormat="1" ht="56.95" customHeight="1" x14ac:dyDescent="0.3">
      <c r="A112" s="194"/>
      <c r="B112" s="48" t="s">
        <v>304</v>
      </c>
      <c r="C112" s="32">
        <v>86689</v>
      </c>
      <c r="D112" s="13" t="s">
        <v>305</v>
      </c>
      <c r="E112" s="51">
        <v>16</v>
      </c>
      <c r="F112" s="49">
        <f>data!$J$27</f>
        <v>4</v>
      </c>
      <c r="G112" s="65">
        <v>4017721866897</v>
      </c>
      <c r="H112" s="77"/>
      <c r="I112" s="84">
        <f t="shared" ref="I112:I121" si="22">H112*F112</f>
        <v>0</v>
      </c>
      <c r="J112" s="133"/>
    </row>
    <row r="113" spans="1:10" s="8" customFormat="1" ht="56.95" customHeight="1" x14ac:dyDescent="0.3">
      <c r="A113" s="194"/>
      <c r="B113" s="48" t="s">
        <v>246</v>
      </c>
      <c r="C113" s="32">
        <v>86629</v>
      </c>
      <c r="D113" s="13" t="s">
        <v>247</v>
      </c>
      <c r="E113" s="51">
        <v>16</v>
      </c>
      <c r="F113" s="49">
        <f>data!$J$27</f>
        <v>4</v>
      </c>
      <c r="G113" s="65">
        <v>4017721866293</v>
      </c>
      <c r="H113" s="77"/>
      <c r="I113" s="84">
        <f t="shared" ref="I113:I115" si="23">H113*F113</f>
        <v>0</v>
      </c>
      <c r="J113" s="158"/>
    </row>
    <row r="114" spans="1:10" s="8" customFormat="1" ht="56.95" customHeight="1" x14ac:dyDescent="0.3">
      <c r="A114" s="194"/>
      <c r="B114" s="48" t="s">
        <v>338</v>
      </c>
      <c r="C114" s="32">
        <v>86717</v>
      </c>
      <c r="D114" s="13" t="s">
        <v>333</v>
      </c>
      <c r="E114" s="51">
        <v>24</v>
      </c>
      <c r="F114" s="49">
        <v>3.4</v>
      </c>
      <c r="G114" s="65">
        <v>4017721867177</v>
      </c>
      <c r="H114" s="77"/>
      <c r="I114" s="84">
        <f t="shared" si="23"/>
        <v>0</v>
      </c>
      <c r="J114" s="172"/>
    </row>
    <row r="115" spans="1:10" s="8" customFormat="1" ht="56.95" customHeight="1" x14ac:dyDescent="0.3">
      <c r="A115" s="194"/>
      <c r="B115" s="48" t="s">
        <v>306</v>
      </c>
      <c r="C115" s="32">
        <v>86695</v>
      </c>
      <c r="D115" s="13" t="s">
        <v>307</v>
      </c>
      <c r="E115" s="44">
        <v>16</v>
      </c>
      <c r="F115" s="49">
        <f>data!$J$27</f>
        <v>4</v>
      </c>
      <c r="G115" s="67">
        <v>4017721866958</v>
      </c>
      <c r="H115" s="77"/>
      <c r="I115" s="84">
        <f t="shared" si="23"/>
        <v>0</v>
      </c>
      <c r="J115" s="160"/>
    </row>
    <row r="116" spans="1:10" s="8" customFormat="1" ht="56.95" customHeight="1" x14ac:dyDescent="0.3">
      <c r="A116" s="194"/>
      <c r="B116" s="48" t="s">
        <v>250</v>
      </c>
      <c r="C116" s="32">
        <v>86851</v>
      </c>
      <c r="D116" s="13" t="s">
        <v>252</v>
      </c>
      <c r="E116" s="51">
        <v>16</v>
      </c>
      <c r="F116" s="49">
        <f>data!$J$27</f>
        <v>4</v>
      </c>
      <c r="G116" s="65">
        <v>4017721868518</v>
      </c>
      <c r="H116" s="77"/>
      <c r="I116" s="84">
        <f t="shared" si="22"/>
        <v>0</v>
      </c>
    </row>
    <row r="117" spans="1:10" s="8" customFormat="1" ht="56.95" customHeight="1" x14ac:dyDescent="0.3">
      <c r="A117" s="194"/>
      <c r="B117" s="48" t="s">
        <v>251</v>
      </c>
      <c r="C117" s="32">
        <v>86852</v>
      </c>
      <c r="D117" s="13" t="s">
        <v>253</v>
      </c>
      <c r="E117" s="44">
        <v>16</v>
      </c>
      <c r="F117" s="49">
        <f>data!$J$27</f>
        <v>4</v>
      </c>
      <c r="G117" s="67">
        <v>4017721868525</v>
      </c>
      <c r="H117" s="77"/>
      <c r="I117" s="84">
        <f t="shared" si="22"/>
        <v>0</v>
      </c>
    </row>
    <row r="118" spans="1:10" s="8" customFormat="1" ht="56.95" customHeight="1" x14ac:dyDescent="0.3">
      <c r="A118" s="194"/>
      <c r="B118" s="48" t="s">
        <v>334</v>
      </c>
      <c r="C118" s="32">
        <v>86720</v>
      </c>
      <c r="D118" s="13" t="s">
        <v>335</v>
      </c>
      <c r="E118" s="44">
        <v>24</v>
      </c>
      <c r="F118" s="49">
        <v>3.4</v>
      </c>
      <c r="G118" s="67">
        <v>4017721867207</v>
      </c>
      <c r="H118" s="77"/>
      <c r="I118" s="84">
        <f t="shared" si="22"/>
        <v>0</v>
      </c>
    </row>
    <row r="119" spans="1:10" s="8" customFormat="1" ht="51.6" customHeight="1" x14ac:dyDescent="0.3">
      <c r="A119" s="194"/>
      <c r="B119" s="48" t="s">
        <v>293</v>
      </c>
      <c r="C119" s="32">
        <v>86875</v>
      </c>
      <c r="D119" s="13" t="s">
        <v>331</v>
      </c>
      <c r="E119" s="44">
        <v>16</v>
      </c>
      <c r="F119" s="49">
        <f>data!$J$27</f>
        <v>4</v>
      </c>
      <c r="G119" s="67">
        <v>4017721868754</v>
      </c>
      <c r="H119" s="77"/>
      <c r="I119" s="84">
        <f t="shared" si="22"/>
        <v>0</v>
      </c>
    </row>
    <row r="120" spans="1:10" s="8" customFormat="1" ht="64.5" customHeight="1" x14ac:dyDescent="0.3">
      <c r="A120" s="194"/>
      <c r="B120" s="48" t="s">
        <v>330</v>
      </c>
      <c r="C120" s="32">
        <v>86716</v>
      </c>
      <c r="D120" s="13" t="s">
        <v>332</v>
      </c>
      <c r="E120" s="44">
        <v>24</v>
      </c>
      <c r="F120" s="49">
        <v>3.4</v>
      </c>
      <c r="G120" s="67">
        <v>4017721867160</v>
      </c>
      <c r="H120" s="77"/>
      <c r="I120" s="84">
        <f t="shared" si="22"/>
        <v>0</v>
      </c>
    </row>
    <row r="121" spans="1:10" s="8" customFormat="1" ht="75.400000000000006" customHeight="1" x14ac:dyDescent="0.3">
      <c r="A121" s="194"/>
      <c r="B121" s="48" t="s">
        <v>255</v>
      </c>
      <c r="C121" s="32">
        <v>86611</v>
      </c>
      <c r="D121" s="13" t="s">
        <v>292</v>
      </c>
      <c r="E121" s="44">
        <v>16</v>
      </c>
      <c r="F121" s="49">
        <f>data!$J$27</f>
        <v>4</v>
      </c>
      <c r="G121" s="67">
        <v>4017721866118</v>
      </c>
      <c r="H121" s="77"/>
      <c r="I121" s="84">
        <f t="shared" si="22"/>
        <v>0</v>
      </c>
    </row>
    <row r="122" spans="1:10" s="8" customFormat="1" ht="60.75" customHeight="1" x14ac:dyDescent="0.3">
      <c r="A122" s="194"/>
      <c r="B122" s="48" t="s">
        <v>295</v>
      </c>
      <c r="C122" s="32">
        <v>86612</v>
      </c>
      <c r="D122" s="13" t="s">
        <v>297</v>
      </c>
      <c r="E122" s="44">
        <v>16</v>
      </c>
      <c r="F122" s="49">
        <f>data!$J$27</f>
        <v>4</v>
      </c>
      <c r="G122" s="67">
        <v>4017721866125</v>
      </c>
      <c r="H122" s="77"/>
      <c r="I122" s="84">
        <f t="shared" ref="I122" si="24">H122*F122</f>
        <v>0</v>
      </c>
    </row>
    <row r="123" spans="1:10" s="8" customFormat="1" ht="74.150000000000006" customHeight="1" x14ac:dyDescent="0.3">
      <c r="A123" s="194"/>
      <c r="B123" s="48" t="s">
        <v>254</v>
      </c>
      <c r="C123" s="32">
        <v>86613</v>
      </c>
      <c r="D123" s="13" t="s">
        <v>296</v>
      </c>
      <c r="E123" s="44">
        <v>16</v>
      </c>
      <c r="F123" s="49">
        <f>data!$J$27</f>
        <v>4</v>
      </c>
      <c r="G123" s="67">
        <v>4017721866132</v>
      </c>
      <c r="H123" s="77"/>
      <c r="I123" s="84">
        <f t="shared" si="21"/>
        <v>0</v>
      </c>
    </row>
    <row r="124" spans="1:10" s="8" customFormat="1" ht="45" customHeight="1" x14ac:dyDescent="0.3">
      <c r="A124" s="215" t="s">
        <v>142</v>
      </c>
      <c r="B124" s="216"/>
      <c r="C124" s="216"/>
      <c r="D124" s="216"/>
      <c r="E124" s="216"/>
      <c r="F124" s="216"/>
      <c r="G124" s="216"/>
      <c r="H124" s="216"/>
      <c r="I124" s="124"/>
    </row>
    <row r="125" spans="1:10" s="8" customFormat="1" ht="22.7" customHeight="1" x14ac:dyDescent="0.3">
      <c r="A125" s="211" t="s">
        <v>148</v>
      </c>
      <c r="B125" s="212"/>
      <c r="C125" s="212"/>
      <c r="D125" s="212"/>
      <c r="E125" s="212"/>
      <c r="F125" s="212"/>
      <c r="G125" s="212"/>
      <c r="H125" s="212"/>
      <c r="I125" s="122"/>
    </row>
    <row r="126" spans="1:10" s="8" customFormat="1" ht="61.55" customHeight="1" x14ac:dyDescent="0.3">
      <c r="A126" s="213" t="s">
        <v>134</v>
      </c>
      <c r="B126" s="214"/>
      <c r="C126" s="203" t="s">
        <v>143</v>
      </c>
      <c r="D126" s="204"/>
      <c r="E126" s="204"/>
      <c r="F126" s="204"/>
      <c r="G126" s="219"/>
      <c r="H126" s="206"/>
      <c r="I126" s="78"/>
    </row>
    <row r="127" spans="1:10" s="8" customFormat="1" ht="69.75" customHeight="1" x14ac:dyDescent="0.3">
      <c r="A127" s="257"/>
      <c r="B127" s="48" t="s">
        <v>160</v>
      </c>
      <c r="C127" s="32">
        <v>86402</v>
      </c>
      <c r="D127" s="13" t="s">
        <v>161</v>
      </c>
      <c r="E127" s="51">
        <v>6</v>
      </c>
      <c r="F127" s="49">
        <f>data!$J$30</f>
        <v>7.35</v>
      </c>
      <c r="G127" s="65">
        <v>4017721864022</v>
      </c>
      <c r="H127" s="77"/>
      <c r="I127" s="84">
        <f>H127*F127</f>
        <v>0</v>
      </c>
      <c r="J127" s="133"/>
    </row>
    <row r="128" spans="1:10" s="8" customFormat="1" ht="69.75" customHeight="1" x14ac:dyDescent="0.3">
      <c r="A128" s="258"/>
      <c r="B128" s="48" t="s">
        <v>153</v>
      </c>
      <c r="C128" s="32">
        <v>86404</v>
      </c>
      <c r="D128" s="13" t="s">
        <v>144</v>
      </c>
      <c r="E128" s="51">
        <v>6</v>
      </c>
      <c r="F128" s="49">
        <f>data!$J$30</f>
        <v>7.35</v>
      </c>
      <c r="G128" s="65">
        <v>4017721864046</v>
      </c>
      <c r="H128" s="77"/>
      <c r="I128" s="84">
        <f>H128*F128</f>
        <v>0</v>
      </c>
      <c r="J128" s="133"/>
    </row>
    <row r="129" spans="1:10" s="8" customFormat="1" ht="45" customHeight="1" x14ac:dyDescent="0.3">
      <c r="A129" s="195"/>
      <c r="B129" s="48" t="s">
        <v>152</v>
      </c>
      <c r="C129" s="32">
        <v>86414</v>
      </c>
      <c r="D129" s="13" t="s">
        <v>145</v>
      </c>
      <c r="E129" s="44">
        <v>6</v>
      </c>
      <c r="F129" s="49">
        <f>data!$J$30</f>
        <v>7.35</v>
      </c>
      <c r="G129" s="67">
        <v>4017721864145</v>
      </c>
      <c r="H129" s="77"/>
      <c r="I129" s="84">
        <f t="shared" ref="I129:I133" si="25">H129*F129</f>
        <v>0</v>
      </c>
      <c r="J129" s="133"/>
    </row>
    <row r="130" spans="1:10" s="8" customFormat="1" ht="70.55" customHeight="1" x14ac:dyDescent="0.3">
      <c r="A130" s="104"/>
      <c r="B130" s="48" t="s">
        <v>151</v>
      </c>
      <c r="C130" s="32">
        <v>86400</v>
      </c>
      <c r="D130" s="7" t="s">
        <v>228</v>
      </c>
      <c r="E130" s="44">
        <v>11</v>
      </c>
      <c r="F130" s="49">
        <f>data!$J$28</f>
        <v>4.79</v>
      </c>
      <c r="G130" s="68">
        <v>4017721864008</v>
      </c>
      <c r="H130" s="77"/>
      <c r="I130" s="84">
        <f t="shared" si="25"/>
        <v>0</v>
      </c>
      <c r="J130" s="152"/>
    </row>
    <row r="131" spans="1:10" s="8" customFormat="1" ht="69.75" customHeight="1" x14ac:dyDescent="0.3">
      <c r="A131" s="94"/>
      <c r="B131" s="48" t="s">
        <v>150</v>
      </c>
      <c r="C131" s="32">
        <v>86413</v>
      </c>
      <c r="D131" s="7" t="s">
        <v>227</v>
      </c>
      <c r="E131" s="44">
        <v>11</v>
      </c>
      <c r="F131" s="49">
        <f>data!$J$28</f>
        <v>4.79</v>
      </c>
      <c r="G131" s="67">
        <v>4017721864138</v>
      </c>
      <c r="H131" s="77"/>
      <c r="I131" s="84">
        <f t="shared" si="25"/>
        <v>0</v>
      </c>
      <c r="J131" s="152"/>
    </row>
    <row r="132" spans="1:10" s="8" customFormat="1" ht="59.25" customHeight="1" x14ac:dyDescent="0.3">
      <c r="A132" s="99"/>
      <c r="B132" s="48" t="s">
        <v>162</v>
      </c>
      <c r="C132" s="32">
        <v>86538</v>
      </c>
      <c r="D132" s="55" t="s">
        <v>163</v>
      </c>
      <c r="E132" s="52">
        <v>11</v>
      </c>
      <c r="F132" s="49">
        <f>data!$J$28</f>
        <v>4.79</v>
      </c>
      <c r="G132" s="69">
        <v>4017721865388</v>
      </c>
      <c r="H132" s="77"/>
      <c r="I132" s="84">
        <v>0</v>
      </c>
      <c r="J132" s="152"/>
    </row>
    <row r="133" spans="1:10" s="8" customFormat="1" ht="56.95" customHeight="1" x14ac:dyDescent="0.3">
      <c r="A133" s="105"/>
      <c r="B133" s="48" t="s">
        <v>149</v>
      </c>
      <c r="C133" s="32">
        <v>86539</v>
      </c>
      <c r="D133" s="55" t="s">
        <v>146</v>
      </c>
      <c r="E133" s="52">
        <v>11</v>
      </c>
      <c r="F133" s="49">
        <f>data!$J$28</f>
        <v>4.79</v>
      </c>
      <c r="G133" s="65">
        <v>4017721865395</v>
      </c>
      <c r="H133" s="77"/>
      <c r="I133" s="84">
        <f t="shared" si="25"/>
        <v>0</v>
      </c>
      <c r="J133" s="152"/>
    </row>
    <row r="134" spans="1:10" s="8" customFormat="1" ht="22.7" customHeight="1" x14ac:dyDescent="0.3">
      <c r="A134" s="217" t="s">
        <v>147</v>
      </c>
      <c r="B134" s="218"/>
      <c r="C134" s="218"/>
      <c r="D134" s="218"/>
      <c r="E134" s="218"/>
      <c r="F134" s="218"/>
      <c r="G134" s="218"/>
      <c r="H134" s="218"/>
      <c r="I134" s="123"/>
    </row>
    <row r="135" spans="1:10" s="8" customFormat="1" ht="27.8" customHeight="1" x14ac:dyDescent="0.45">
      <c r="A135" s="214" t="s">
        <v>10</v>
      </c>
      <c r="B135" s="297"/>
      <c r="C135" s="203" t="s">
        <v>55</v>
      </c>
      <c r="D135" s="204"/>
      <c r="E135" s="204"/>
      <c r="F135" s="204"/>
      <c r="G135" s="300"/>
      <c r="H135" s="75"/>
      <c r="I135" s="78"/>
    </row>
    <row r="136" spans="1:10" s="8" customFormat="1" ht="50.25" customHeight="1" x14ac:dyDescent="0.3">
      <c r="A136" s="298"/>
      <c r="B136" s="51" t="s">
        <v>12</v>
      </c>
      <c r="C136" s="53">
        <v>82972</v>
      </c>
      <c r="D136" s="55" t="s">
        <v>203</v>
      </c>
      <c r="E136" s="52">
        <v>11</v>
      </c>
      <c r="F136" s="117">
        <f>data!$J$21</f>
        <v>3.59</v>
      </c>
      <c r="G136" s="68">
        <v>4017721829724</v>
      </c>
      <c r="H136" s="77"/>
      <c r="I136" s="84">
        <f t="shared" ref="I136:I149" si="26">H136*F136</f>
        <v>0</v>
      </c>
      <c r="J136" s="153"/>
    </row>
    <row r="137" spans="1:10" s="8" customFormat="1" ht="50.25" customHeight="1" x14ac:dyDescent="0.3">
      <c r="A137" s="299"/>
      <c r="B137" s="51" t="s">
        <v>40</v>
      </c>
      <c r="C137" s="53">
        <v>82973</v>
      </c>
      <c r="D137" s="55" t="s">
        <v>204</v>
      </c>
      <c r="E137" s="52">
        <v>11</v>
      </c>
      <c r="F137" s="117">
        <f>data!$J$21</f>
        <v>3.59</v>
      </c>
      <c r="G137" s="68">
        <v>4017721829731</v>
      </c>
      <c r="H137" s="77"/>
      <c r="I137" s="84">
        <f t="shared" si="26"/>
        <v>0</v>
      </c>
      <c r="J137" s="153"/>
    </row>
    <row r="138" spans="1:10" s="8" customFormat="1" ht="50.25" customHeight="1" x14ac:dyDescent="0.3">
      <c r="A138" s="299"/>
      <c r="B138" s="51" t="s">
        <v>63</v>
      </c>
      <c r="C138" s="53">
        <v>82976</v>
      </c>
      <c r="D138" s="55" t="s">
        <v>205</v>
      </c>
      <c r="E138" s="52">
        <v>11</v>
      </c>
      <c r="F138" s="117">
        <f>data!$J$21</f>
        <v>3.59</v>
      </c>
      <c r="G138" s="68">
        <v>4017721829762</v>
      </c>
      <c r="H138" s="77"/>
      <c r="I138" s="84">
        <f t="shared" ref="I138" si="27">H138*F138</f>
        <v>0</v>
      </c>
      <c r="J138" s="163"/>
    </row>
    <row r="139" spans="1:10" s="8" customFormat="1" ht="52.15" customHeight="1" x14ac:dyDescent="0.3">
      <c r="A139" s="236" t="s">
        <v>314</v>
      </c>
      <c r="B139" s="237"/>
      <c r="C139" s="238" t="s">
        <v>315</v>
      </c>
      <c r="D139" s="239"/>
      <c r="E139" s="239"/>
      <c r="F139" s="239"/>
      <c r="G139" s="239"/>
      <c r="H139" s="240"/>
      <c r="I139" s="84"/>
      <c r="J139" s="169"/>
    </row>
    <row r="140" spans="1:10" s="8" customFormat="1" ht="57.8" customHeight="1" x14ac:dyDescent="0.3">
      <c r="A140" s="233"/>
      <c r="B140" s="51" t="s">
        <v>316</v>
      </c>
      <c r="C140" s="171">
        <v>82360</v>
      </c>
      <c r="D140" s="170" t="s">
        <v>320</v>
      </c>
      <c r="E140" s="52">
        <v>16</v>
      </c>
      <c r="F140" s="117">
        <v>2.5299999999999998</v>
      </c>
      <c r="G140" s="68">
        <v>4017721823609</v>
      </c>
      <c r="H140" s="139"/>
      <c r="I140" s="84">
        <f t="shared" si="26"/>
        <v>0</v>
      </c>
      <c r="J140" s="169"/>
    </row>
    <row r="141" spans="1:10" s="8" customFormat="1" ht="57.8" customHeight="1" x14ac:dyDescent="0.3">
      <c r="A141" s="234"/>
      <c r="B141" s="51" t="s">
        <v>318</v>
      </c>
      <c r="C141" s="171">
        <v>82359</v>
      </c>
      <c r="D141" s="170" t="s">
        <v>322</v>
      </c>
      <c r="E141" s="52">
        <v>16</v>
      </c>
      <c r="F141" s="117">
        <v>2.5299999999999998</v>
      </c>
      <c r="G141" s="68">
        <v>4017721823593</v>
      </c>
      <c r="H141" s="139"/>
      <c r="I141" s="84">
        <f t="shared" si="26"/>
        <v>0</v>
      </c>
      <c r="J141" s="169"/>
    </row>
    <row r="142" spans="1:10" s="8" customFormat="1" ht="57.8" customHeight="1" x14ac:dyDescent="0.3">
      <c r="A142" s="234"/>
      <c r="B142" s="51" t="s">
        <v>317</v>
      </c>
      <c r="C142" s="171">
        <v>82361</v>
      </c>
      <c r="D142" s="170" t="s">
        <v>321</v>
      </c>
      <c r="E142" s="52">
        <v>16</v>
      </c>
      <c r="F142" s="117">
        <v>2.5299999999999998</v>
      </c>
      <c r="G142" s="68">
        <v>4017721823616</v>
      </c>
      <c r="H142" s="139"/>
      <c r="I142" s="84">
        <f t="shared" si="26"/>
        <v>0</v>
      </c>
      <c r="J142" s="169"/>
    </row>
    <row r="143" spans="1:10" s="8" customFormat="1" ht="57.8" customHeight="1" x14ac:dyDescent="0.3">
      <c r="A143" s="235"/>
      <c r="B143" s="51" t="s">
        <v>319</v>
      </c>
      <c r="C143" s="171">
        <v>82358</v>
      </c>
      <c r="D143" s="170" t="s">
        <v>323</v>
      </c>
      <c r="E143" s="52">
        <v>16</v>
      </c>
      <c r="F143" s="117">
        <v>2.5299999999999998</v>
      </c>
      <c r="G143" s="68">
        <v>4017721823586</v>
      </c>
      <c r="H143" s="139"/>
      <c r="I143" s="84">
        <f t="shared" si="26"/>
        <v>0</v>
      </c>
      <c r="J143" s="169"/>
    </row>
    <row r="144" spans="1:10" s="8" customFormat="1" ht="61.4" customHeight="1" x14ac:dyDescent="0.3">
      <c r="A144" s="236" t="s">
        <v>312</v>
      </c>
      <c r="B144" s="237"/>
      <c r="C144" s="238" t="s">
        <v>313</v>
      </c>
      <c r="D144" s="239"/>
      <c r="E144" s="239"/>
      <c r="F144" s="239"/>
      <c r="G144" s="239"/>
      <c r="H144" s="240"/>
      <c r="I144" s="84"/>
      <c r="J144" s="164"/>
    </row>
    <row r="145" spans="1:12" s="8" customFormat="1" ht="83.3" customHeight="1" x14ac:dyDescent="0.3">
      <c r="A145" s="165"/>
      <c r="B145" s="167" t="s">
        <v>311</v>
      </c>
      <c r="C145" s="53">
        <v>82333</v>
      </c>
      <c r="D145" s="168" t="s">
        <v>310</v>
      </c>
      <c r="E145" s="52">
        <v>11</v>
      </c>
      <c r="F145" s="166">
        <v>2.79</v>
      </c>
      <c r="G145" s="68">
        <v>4017721823333</v>
      </c>
      <c r="H145" s="139"/>
      <c r="I145" s="84">
        <f t="shared" si="26"/>
        <v>0</v>
      </c>
      <c r="J145" s="176" t="s">
        <v>383</v>
      </c>
    </row>
    <row r="146" spans="1:12" s="8" customFormat="1" ht="57.8" customHeight="1" x14ac:dyDescent="0.3">
      <c r="A146" s="236" t="s">
        <v>276</v>
      </c>
      <c r="B146" s="237"/>
      <c r="C146" s="220" t="s">
        <v>275</v>
      </c>
      <c r="D146" s="221"/>
      <c r="E146" s="221"/>
      <c r="F146" s="221"/>
      <c r="G146" s="205"/>
      <c r="H146" s="206"/>
      <c r="I146" s="84"/>
      <c r="J146" s="133"/>
    </row>
    <row r="147" spans="1:12" s="8" customFormat="1" ht="40.85" customHeight="1" x14ac:dyDescent="0.3">
      <c r="A147" s="233"/>
      <c r="B147" s="51" t="s">
        <v>270</v>
      </c>
      <c r="C147" s="53">
        <v>82335</v>
      </c>
      <c r="D147" s="144" t="s">
        <v>269</v>
      </c>
      <c r="E147" s="52">
        <v>11</v>
      </c>
      <c r="F147" s="117">
        <f>data!$J$21</f>
        <v>3.59</v>
      </c>
      <c r="G147" s="68">
        <v>4017721823357</v>
      </c>
      <c r="H147" s="139"/>
      <c r="I147" s="84">
        <f t="shared" si="26"/>
        <v>0</v>
      </c>
      <c r="J147" s="176"/>
      <c r="K147" s="207"/>
      <c r="L147" s="208"/>
    </row>
    <row r="148" spans="1:12" s="8" customFormat="1" ht="47.85" customHeight="1" x14ac:dyDescent="0.3">
      <c r="A148" s="234"/>
      <c r="B148" s="51" t="s">
        <v>271</v>
      </c>
      <c r="C148" s="53">
        <v>82336</v>
      </c>
      <c r="D148" s="144" t="s">
        <v>273</v>
      </c>
      <c r="E148" s="52">
        <v>11</v>
      </c>
      <c r="F148" s="166">
        <v>2.79</v>
      </c>
      <c r="G148" s="68">
        <v>4017721823364</v>
      </c>
      <c r="H148" s="139"/>
      <c r="I148" s="84">
        <f t="shared" si="26"/>
        <v>0</v>
      </c>
      <c r="J148" s="176" t="s">
        <v>387</v>
      </c>
    </row>
    <row r="149" spans="1:12" s="8" customFormat="1" ht="45.8" hidden="1" customHeight="1" x14ac:dyDescent="0.3">
      <c r="A149" s="235"/>
      <c r="B149" s="51" t="s">
        <v>272</v>
      </c>
      <c r="C149" s="53">
        <v>82337</v>
      </c>
      <c r="D149" s="144" t="s">
        <v>274</v>
      </c>
      <c r="E149" s="52">
        <v>11</v>
      </c>
      <c r="F149" s="117">
        <f>data!$J$21</f>
        <v>3.59</v>
      </c>
      <c r="G149" s="68">
        <v>4017721823371</v>
      </c>
      <c r="H149" s="139"/>
      <c r="I149" s="84">
        <f t="shared" si="26"/>
        <v>0</v>
      </c>
      <c r="J149" s="159"/>
    </row>
    <row r="150" spans="1:12" s="8" customFormat="1" ht="37.5" customHeight="1" x14ac:dyDescent="0.3">
      <c r="A150" s="236" t="s">
        <v>137</v>
      </c>
      <c r="B150" s="237"/>
      <c r="C150" s="220" t="s">
        <v>56</v>
      </c>
      <c r="D150" s="221"/>
      <c r="E150" s="221"/>
      <c r="F150" s="221"/>
      <c r="G150" s="205"/>
      <c r="H150" s="206"/>
      <c r="I150" s="81"/>
      <c r="J150" s="46"/>
    </row>
    <row r="151" spans="1:12" s="8" customFormat="1" ht="61.25" customHeight="1" x14ac:dyDescent="0.3">
      <c r="A151" s="173"/>
      <c r="B151" s="51" t="s">
        <v>72</v>
      </c>
      <c r="C151" s="57">
        <v>82667</v>
      </c>
      <c r="D151" s="58" t="s">
        <v>100</v>
      </c>
      <c r="E151" s="52">
        <v>11</v>
      </c>
      <c r="F151" s="117">
        <f>data!$J$21</f>
        <v>3.59</v>
      </c>
      <c r="G151" s="68">
        <v>4017721826679</v>
      </c>
      <c r="H151" s="77"/>
      <c r="I151" s="84">
        <f t="shared" ref="I151" si="28">H151*F151</f>
        <v>0</v>
      </c>
      <c r="J151" s="133"/>
    </row>
    <row r="152" spans="1:12" s="8" customFormat="1" ht="35.200000000000003" customHeight="1" x14ac:dyDescent="0.3">
      <c r="A152" s="214" t="s">
        <v>4</v>
      </c>
      <c r="B152" s="237"/>
      <c r="C152" s="220" t="s">
        <v>56</v>
      </c>
      <c r="D152" s="221"/>
      <c r="E152" s="221"/>
      <c r="F152" s="221"/>
      <c r="G152" s="205"/>
      <c r="H152" s="206"/>
      <c r="I152" s="78"/>
    </row>
    <row r="153" spans="1:12" s="8" customFormat="1" ht="43.55" customHeight="1" x14ac:dyDescent="0.3">
      <c r="A153" s="9"/>
      <c r="B153" s="51" t="s">
        <v>50</v>
      </c>
      <c r="C153" s="53">
        <v>82964</v>
      </c>
      <c r="D153" s="55" t="s">
        <v>206</v>
      </c>
      <c r="E153" s="52">
        <v>11</v>
      </c>
      <c r="F153" s="117">
        <f>data!$J$21</f>
        <v>3.59</v>
      </c>
      <c r="G153" s="67">
        <v>4017721829649</v>
      </c>
      <c r="H153" s="77"/>
      <c r="I153" s="84">
        <f t="shared" ref="I153:I155" si="29">H153*F153</f>
        <v>0</v>
      </c>
      <c r="J153" s="153"/>
    </row>
    <row r="154" spans="1:12" s="8" customFormat="1" ht="43.55" customHeight="1" x14ac:dyDescent="0.3">
      <c r="A154" s="9"/>
      <c r="B154" s="51" t="s">
        <v>69</v>
      </c>
      <c r="C154" s="53">
        <v>82965</v>
      </c>
      <c r="D154" s="55" t="s">
        <v>207</v>
      </c>
      <c r="E154" s="52">
        <v>11</v>
      </c>
      <c r="F154" s="117">
        <f>data!$J$21</f>
        <v>3.59</v>
      </c>
      <c r="G154" s="68">
        <v>4017721829656</v>
      </c>
      <c r="H154" s="77"/>
      <c r="I154" s="84">
        <f t="shared" si="29"/>
        <v>0</v>
      </c>
      <c r="J154" s="153"/>
    </row>
    <row r="155" spans="1:12" s="8" customFormat="1" ht="46.5" customHeight="1" x14ac:dyDescent="0.3">
      <c r="A155" s="9"/>
      <c r="B155" s="51" t="s">
        <v>51</v>
      </c>
      <c r="C155" s="53">
        <v>82966</v>
      </c>
      <c r="D155" s="55" t="s">
        <v>208</v>
      </c>
      <c r="E155" s="52">
        <v>11</v>
      </c>
      <c r="F155" s="117">
        <f>data!$J$21</f>
        <v>3.59</v>
      </c>
      <c r="G155" s="68">
        <v>4017721829663</v>
      </c>
      <c r="H155" s="77"/>
      <c r="I155" s="84">
        <f t="shared" si="29"/>
        <v>0</v>
      </c>
      <c r="J155" s="153"/>
    </row>
    <row r="156" spans="1:12" s="8" customFormat="1" ht="32.25" customHeight="1" x14ac:dyDescent="0.3">
      <c r="A156" s="214" t="s">
        <v>20</v>
      </c>
      <c r="B156" s="275"/>
      <c r="C156" s="220" t="s">
        <v>52</v>
      </c>
      <c r="D156" s="221"/>
      <c r="E156" s="221"/>
      <c r="F156" s="221"/>
      <c r="G156" s="205"/>
      <c r="H156" s="206"/>
      <c r="I156" s="80"/>
    </row>
    <row r="157" spans="1:12" s="8" customFormat="1" ht="39.799999999999997" customHeight="1" x14ac:dyDescent="0.3">
      <c r="A157" s="10"/>
      <c r="B157" s="51" t="s">
        <v>21</v>
      </c>
      <c r="C157" s="30">
        <v>82979</v>
      </c>
      <c r="D157" s="55" t="s">
        <v>209</v>
      </c>
      <c r="E157" s="28">
        <v>11</v>
      </c>
      <c r="F157" s="117">
        <f>data!$J$21</f>
        <v>3.59</v>
      </c>
      <c r="G157" s="68">
        <v>4017721829793</v>
      </c>
      <c r="H157" s="77"/>
      <c r="I157" s="84">
        <f t="shared" ref="I157:I158" si="30">H157*F157</f>
        <v>0</v>
      </c>
      <c r="J157" s="153"/>
    </row>
    <row r="158" spans="1:12" s="8" customFormat="1" ht="38.950000000000003" customHeight="1" x14ac:dyDescent="0.3">
      <c r="A158" s="11"/>
      <c r="B158" s="51" t="s">
        <v>22</v>
      </c>
      <c r="C158" s="30">
        <v>82980</v>
      </c>
      <c r="D158" s="55" t="s">
        <v>210</v>
      </c>
      <c r="E158" s="52">
        <v>11</v>
      </c>
      <c r="F158" s="117">
        <f>data!$J$21</f>
        <v>3.59</v>
      </c>
      <c r="G158" s="68">
        <v>4017721829809</v>
      </c>
      <c r="H158" s="77"/>
      <c r="I158" s="84">
        <f t="shared" si="30"/>
        <v>0</v>
      </c>
      <c r="J158" s="153"/>
    </row>
    <row r="159" spans="1:12" s="8" customFormat="1" ht="29.3" customHeight="1" x14ac:dyDescent="0.3">
      <c r="A159" s="236" t="s">
        <v>282</v>
      </c>
      <c r="B159" s="237"/>
      <c r="C159" s="220" t="s">
        <v>52</v>
      </c>
      <c r="D159" s="221"/>
      <c r="E159" s="221"/>
      <c r="F159" s="221"/>
      <c r="G159" s="205"/>
      <c r="H159" s="206"/>
      <c r="I159" s="78"/>
    </row>
    <row r="160" spans="1:12" s="8" customFormat="1" ht="23.65" x14ac:dyDescent="0.3">
      <c r="A160" s="250"/>
      <c r="B160" s="51" t="s">
        <v>58</v>
      </c>
      <c r="C160" s="53">
        <v>82988</v>
      </c>
      <c r="D160" s="73" t="s">
        <v>281</v>
      </c>
      <c r="E160" s="52">
        <v>11</v>
      </c>
      <c r="F160" s="117">
        <f>data!$J$21</f>
        <v>3.59</v>
      </c>
      <c r="G160" s="67">
        <v>4017721829885</v>
      </c>
      <c r="H160" s="77"/>
      <c r="I160" s="84">
        <f t="shared" ref="I160:I161" si="31">H160*F160</f>
        <v>0</v>
      </c>
      <c r="J160" s="133"/>
    </row>
    <row r="161" spans="1:10" s="8" customFormat="1" ht="57.8" customHeight="1" x14ac:dyDescent="0.3">
      <c r="A161" s="251"/>
      <c r="B161" s="51" t="s">
        <v>61</v>
      </c>
      <c r="C161" s="53">
        <v>82989</v>
      </c>
      <c r="D161" s="73" t="s">
        <v>280</v>
      </c>
      <c r="E161" s="52">
        <v>11</v>
      </c>
      <c r="F161" s="117">
        <f>data!$J$21</f>
        <v>3.59</v>
      </c>
      <c r="G161" s="67">
        <v>4017721829892</v>
      </c>
      <c r="H161" s="77"/>
      <c r="I161" s="84">
        <f t="shared" si="31"/>
        <v>0</v>
      </c>
      <c r="J161" s="133"/>
    </row>
    <row r="162" spans="1:10" s="8" customFormat="1" ht="36.799999999999997" customHeight="1" x14ac:dyDescent="0.3">
      <c r="A162" s="236" t="s">
        <v>139</v>
      </c>
      <c r="B162" s="237"/>
      <c r="C162" s="220" t="s">
        <v>94</v>
      </c>
      <c r="D162" s="221"/>
      <c r="E162" s="221"/>
      <c r="F162" s="221"/>
      <c r="G162" s="241"/>
      <c r="H162" s="206"/>
      <c r="I162" s="78"/>
    </row>
    <row r="163" spans="1:10" s="8" customFormat="1" ht="48.8" customHeight="1" x14ac:dyDescent="0.3">
      <c r="A163" s="250"/>
      <c r="B163" s="51" t="s">
        <v>98</v>
      </c>
      <c r="C163" s="53">
        <v>82662</v>
      </c>
      <c r="D163" s="73" t="s">
        <v>232</v>
      </c>
      <c r="E163" s="52">
        <v>11</v>
      </c>
      <c r="F163" s="117">
        <f>data!$J$21</f>
        <v>3.59</v>
      </c>
      <c r="G163" s="67">
        <v>4017721826624</v>
      </c>
      <c r="H163" s="77"/>
      <c r="I163" s="84">
        <f t="shared" ref="I163:I164" si="32">H163*F163</f>
        <v>0</v>
      </c>
      <c r="J163" s="152"/>
    </row>
    <row r="164" spans="1:10" s="8" customFormat="1" ht="51.75" customHeight="1" x14ac:dyDescent="0.3">
      <c r="A164" s="251"/>
      <c r="B164" s="51" t="s">
        <v>93</v>
      </c>
      <c r="C164" s="53">
        <v>82975</v>
      </c>
      <c r="D164" s="64" t="s">
        <v>211</v>
      </c>
      <c r="E164" s="52">
        <v>11</v>
      </c>
      <c r="F164" s="117">
        <f>data!$J$21</f>
        <v>3.59</v>
      </c>
      <c r="G164" s="67">
        <v>4017721829755</v>
      </c>
      <c r="H164" s="77"/>
      <c r="I164" s="84">
        <f t="shared" si="32"/>
        <v>0</v>
      </c>
      <c r="J164" s="152"/>
    </row>
    <row r="165" spans="1:10" s="8" customFormat="1" ht="53.2" customHeight="1" x14ac:dyDescent="0.3">
      <c r="A165" s="242" t="s">
        <v>183</v>
      </c>
      <c r="B165" s="243"/>
      <c r="C165" s="238" t="s">
        <v>190</v>
      </c>
      <c r="D165" s="244"/>
      <c r="E165" s="244"/>
      <c r="F165" s="244"/>
      <c r="G165" s="244"/>
      <c r="H165" s="245"/>
      <c r="I165" s="83"/>
      <c r="J165" s="72"/>
    </row>
    <row r="166" spans="1:10" s="8" customFormat="1" ht="73.349999999999994" customHeight="1" x14ac:dyDescent="0.3">
      <c r="A166" s="249"/>
      <c r="B166" s="51" t="s">
        <v>229</v>
      </c>
      <c r="C166" s="53">
        <v>82427</v>
      </c>
      <c r="D166" s="54" t="s">
        <v>231</v>
      </c>
      <c r="E166" s="52">
        <v>6</v>
      </c>
      <c r="F166" s="117">
        <f>data!$J$31</f>
        <v>8.66</v>
      </c>
      <c r="G166" s="70">
        <v>4017721824279</v>
      </c>
      <c r="H166" s="139"/>
      <c r="I166" s="84">
        <f t="shared" ref="I166" si="33">H166*F166</f>
        <v>0</v>
      </c>
      <c r="J166" s="72"/>
    </row>
    <row r="167" spans="1:10" s="8" customFormat="1" ht="65.150000000000006" customHeight="1" x14ac:dyDescent="0.3">
      <c r="A167" s="231"/>
      <c r="B167" s="51" t="s">
        <v>344</v>
      </c>
      <c r="C167" s="53">
        <v>82428</v>
      </c>
      <c r="D167" s="54" t="s">
        <v>345</v>
      </c>
      <c r="E167" s="52">
        <v>6</v>
      </c>
      <c r="F167" s="117">
        <f>data!$J$31</f>
        <v>8.66</v>
      </c>
      <c r="G167" s="70">
        <v>4017721824286</v>
      </c>
      <c r="H167" s="139"/>
      <c r="I167" s="84">
        <f t="shared" ref="I167:I170" si="34">H167*F167</f>
        <v>0</v>
      </c>
      <c r="J167" s="72"/>
    </row>
    <row r="168" spans="1:10" s="8" customFormat="1" ht="69.05" hidden="1" customHeight="1" x14ac:dyDescent="0.3">
      <c r="A168" s="246"/>
      <c r="B168" s="51" t="s">
        <v>184</v>
      </c>
      <c r="C168" s="53">
        <v>82436</v>
      </c>
      <c r="D168" s="54" t="s">
        <v>189</v>
      </c>
      <c r="E168" s="52">
        <v>6</v>
      </c>
      <c r="F168" s="166">
        <v>6.73</v>
      </c>
      <c r="G168" s="70">
        <v>4017721824361</v>
      </c>
      <c r="H168" s="139"/>
      <c r="I168" s="84">
        <f t="shared" si="34"/>
        <v>0</v>
      </c>
      <c r="J168" s="176" t="s">
        <v>353</v>
      </c>
    </row>
    <row r="169" spans="1:10" s="8" customFormat="1" ht="69.05" customHeight="1" x14ac:dyDescent="0.3">
      <c r="A169" s="247"/>
      <c r="B169" s="51" t="s">
        <v>185</v>
      </c>
      <c r="C169" s="53">
        <v>82437</v>
      </c>
      <c r="D169" s="54" t="s">
        <v>188</v>
      </c>
      <c r="E169" s="52">
        <v>6</v>
      </c>
      <c r="F169" s="117">
        <f>data!$J$33</f>
        <v>9.2100000000000009</v>
      </c>
      <c r="G169" s="70">
        <v>4017721824378</v>
      </c>
      <c r="H169" s="139"/>
      <c r="I169" s="84">
        <f t="shared" si="34"/>
        <v>0</v>
      </c>
      <c r="J169" s="72"/>
    </row>
    <row r="170" spans="1:10" s="8" customFormat="1" ht="69.05" hidden="1" customHeight="1" x14ac:dyDescent="0.3">
      <c r="A170" s="248"/>
      <c r="B170" s="51" t="s">
        <v>186</v>
      </c>
      <c r="C170" s="53">
        <v>82438</v>
      </c>
      <c r="D170" s="54" t="s">
        <v>187</v>
      </c>
      <c r="E170" s="52">
        <v>6</v>
      </c>
      <c r="F170" s="117">
        <f>data!$J$32</f>
        <v>8.41</v>
      </c>
      <c r="G170" s="70">
        <v>4017721824385</v>
      </c>
      <c r="H170" s="139"/>
      <c r="I170" s="84">
        <f t="shared" si="34"/>
        <v>0</v>
      </c>
      <c r="J170" s="72"/>
    </row>
    <row r="171" spans="1:10" s="8" customFormat="1" ht="40.299999999999997" customHeight="1" x14ac:dyDescent="0.3">
      <c r="A171" s="242" t="s">
        <v>378</v>
      </c>
      <c r="B171" s="243"/>
      <c r="C171" s="238" t="s">
        <v>379</v>
      </c>
      <c r="D171" s="244"/>
      <c r="E171" s="244"/>
      <c r="F171" s="244"/>
      <c r="G171" s="244"/>
      <c r="H171" s="245"/>
      <c r="I171" s="83"/>
      <c r="J171" s="72"/>
    </row>
    <row r="172" spans="1:10" s="8" customFormat="1" ht="69.05" customHeight="1" x14ac:dyDescent="0.3">
      <c r="A172" s="186"/>
      <c r="B172" s="51" t="s">
        <v>381</v>
      </c>
      <c r="C172" s="53">
        <v>82423</v>
      </c>
      <c r="D172" s="54" t="s">
        <v>380</v>
      </c>
      <c r="E172" s="52">
        <v>6</v>
      </c>
      <c r="F172" s="117">
        <v>14.57</v>
      </c>
      <c r="G172" s="70">
        <v>4017721824231</v>
      </c>
      <c r="H172" s="139"/>
      <c r="I172" s="84">
        <f t="shared" ref="I172" si="35">H172*F172</f>
        <v>0</v>
      </c>
      <c r="J172" s="72"/>
    </row>
    <row r="173" spans="1:10" s="8" customFormat="1" ht="36.799999999999997" customHeight="1" x14ac:dyDescent="0.3">
      <c r="A173" s="214" t="s">
        <v>14</v>
      </c>
      <c r="B173" s="214"/>
      <c r="C173" s="226" t="s">
        <v>54</v>
      </c>
      <c r="D173" s="227"/>
      <c r="E173" s="227"/>
      <c r="F173" s="227"/>
      <c r="G173" s="205"/>
      <c r="H173" s="206"/>
      <c r="I173" s="81"/>
    </row>
    <row r="174" spans="1:10" s="8" customFormat="1" ht="53.75" customHeight="1" x14ac:dyDescent="0.3">
      <c r="A174" s="230"/>
      <c r="B174" s="51" t="s">
        <v>349</v>
      </c>
      <c r="C174" s="33">
        <v>82474</v>
      </c>
      <c r="D174" s="55" t="s">
        <v>375</v>
      </c>
      <c r="E174" s="52">
        <v>6</v>
      </c>
      <c r="F174" s="117">
        <f>data!$J$25</f>
        <v>6.89</v>
      </c>
      <c r="G174" s="71">
        <v>4017721824743</v>
      </c>
      <c r="H174" s="77"/>
      <c r="I174" s="84">
        <f t="shared" ref="I174" si="36">H174*F174</f>
        <v>0</v>
      </c>
      <c r="J174" s="175"/>
    </row>
    <row r="175" spans="1:10" s="8" customFormat="1" ht="50.65" customHeight="1" x14ac:dyDescent="0.3">
      <c r="A175" s="231"/>
      <c r="B175" s="51" t="s">
        <v>17</v>
      </c>
      <c r="C175" s="33">
        <v>82729</v>
      </c>
      <c r="D175" s="55" t="s">
        <v>67</v>
      </c>
      <c r="E175" s="52">
        <v>6</v>
      </c>
      <c r="F175" s="166">
        <v>5.35</v>
      </c>
      <c r="G175" s="71">
        <v>4017721827294</v>
      </c>
      <c r="H175" s="185"/>
      <c r="I175" s="84">
        <f t="shared" ref="I175" si="37">H175*F175</f>
        <v>0</v>
      </c>
      <c r="J175" s="176" t="s">
        <v>382</v>
      </c>
    </row>
    <row r="176" spans="1:10" s="8" customFormat="1" ht="51.6" customHeight="1" x14ac:dyDescent="0.3">
      <c r="A176" s="232"/>
      <c r="B176" s="51" t="s">
        <v>342</v>
      </c>
      <c r="C176" s="33">
        <v>82475</v>
      </c>
      <c r="D176" s="55" t="s">
        <v>375</v>
      </c>
      <c r="E176" s="52">
        <v>6</v>
      </c>
      <c r="F176" s="117">
        <f>data!$J$26</f>
        <v>11.05</v>
      </c>
      <c r="G176" s="71">
        <v>4017721824750</v>
      </c>
      <c r="H176" s="185"/>
      <c r="I176" s="84">
        <f t="shared" ref="I176" si="38">H176*F176</f>
        <v>0</v>
      </c>
      <c r="J176" s="46"/>
    </row>
    <row r="177" spans="1:10" s="8" customFormat="1" ht="51.6" customHeight="1" x14ac:dyDescent="0.3">
      <c r="A177" s="232"/>
      <c r="B177" s="51" t="s">
        <v>38</v>
      </c>
      <c r="C177" s="33">
        <v>82769</v>
      </c>
      <c r="D177" s="55" t="s">
        <v>67</v>
      </c>
      <c r="E177" s="52">
        <v>6</v>
      </c>
      <c r="F177" s="117">
        <f>data!$J$26</f>
        <v>11.05</v>
      </c>
      <c r="G177" s="187">
        <v>4017721827690</v>
      </c>
      <c r="H177" s="188"/>
      <c r="I177" s="84">
        <f t="shared" ref="I177:I178" si="39">H177*F177</f>
        <v>0</v>
      </c>
      <c r="J177" s="46"/>
    </row>
    <row r="178" spans="1:10" s="8" customFormat="1" ht="44.2" customHeight="1" x14ac:dyDescent="0.3">
      <c r="A178" s="195"/>
      <c r="B178" s="51" t="s">
        <v>38</v>
      </c>
      <c r="C178" s="33">
        <v>82769</v>
      </c>
      <c r="D178" s="55" t="s">
        <v>67</v>
      </c>
      <c r="E178" s="52">
        <v>6</v>
      </c>
      <c r="F178" s="166">
        <v>8.58</v>
      </c>
      <c r="G178" s="67">
        <v>4017721827690</v>
      </c>
      <c r="H178" s="77"/>
      <c r="I178" s="84">
        <f t="shared" si="39"/>
        <v>0</v>
      </c>
      <c r="J178" s="176" t="s">
        <v>384</v>
      </c>
    </row>
    <row r="179" spans="1:10" s="8" customFormat="1" ht="35.200000000000003" customHeight="1" x14ac:dyDescent="0.3">
      <c r="A179" s="213" t="s">
        <v>15</v>
      </c>
      <c r="B179" s="214"/>
      <c r="C179" s="228" t="s">
        <v>53</v>
      </c>
      <c r="D179" s="229"/>
      <c r="E179" s="229"/>
      <c r="F179" s="229"/>
      <c r="G179" s="205"/>
      <c r="H179" s="206"/>
      <c r="I179" s="82"/>
    </row>
    <row r="180" spans="1:10" s="8" customFormat="1" ht="54.8" customHeight="1" x14ac:dyDescent="0.3">
      <c r="A180" s="119"/>
      <c r="B180" s="51" t="s">
        <v>16</v>
      </c>
      <c r="C180" s="53">
        <v>82730</v>
      </c>
      <c r="D180" s="55" t="s">
        <v>389</v>
      </c>
      <c r="E180" s="52">
        <v>6</v>
      </c>
      <c r="F180" s="117">
        <f>data!$J$25</f>
        <v>6.89</v>
      </c>
      <c r="G180" s="67">
        <v>4017721827300</v>
      </c>
      <c r="H180" s="77"/>
      <c r="I180" s="84">
        <f t="shared" ref="I180:I204" si="40">H180*F180</f>
        <v>0</v>
      </c>
      <c r="J180" s="151"/>
    </row>
    <row r="181" spans="1:10" s="8" customFormat="1" ht="38.950000000000003" customHeight="1" x14ac:dyDescent="0.3">
      <c r="A181" s="120"/>
      <c r="B181" s="51" t="s">
        <v>351</v>
      </c>
      <c r="C181" s="53">
        <v>82477</v>
      </c>
      <c r="D181" s="55" t="s">
        <v>350</v>
      </c>
      <c r="E181" s="52">
        <v>6</v>
      </c>
      <c r="F181" s="117">
        <f>data!$J$25</f>
        <v>6.89</v>
      </c>
      <c r="G181" s="67">
        <v>4017721824774</v>
      </c>
      <c r="H181" s="77"/>
      <c r="I181" s="84">
        <f t="shared" si="40"/>
        <v>0</v>
      </c>
      <c r="J181" s="179"/>
    </row>
    <row r="182" spans="1:10" s="8" customFormat="1" ht="52.7" customHeight="1" x14ac:dyDescent="0.3">
      <c r="A182" s="120"/>
      <c r="B182" s="51" t="s">
        <v>17</v>
      </c>
      <c r="C182" s="53">
        <v>82732</v>
      </c>
      <c r="D182" s="55" t="s">
        <v>390</v>
      </c>
      <c r="E182" s="52">
        <v>6</v>
      </c>
      <c r="F182" s="117">
        <f>data!$J$25</f>
        <v>6.89</v>
      </c>
      <c r="G182" s="67">
        <v>4017721827324</v>
      </c>
      <c r="H182" s="77"/>
      <c r="I182" s="84">
        <f t="shared" si="40"/>
        <v>0</v>
      </c>
      <c r="J182" s="133"/>
    </row>
    <row r="183" spans="1:10" s="8" customFormat="1" ht="45.15" customHeight="1" x14ac:dyDescent="0.3">
      <c r="A183" s="120"/>
      <c r="B183" s="51" t="s">
        <v>19</v>
      </c>
      <c r="C183" s="53">
        <v>82733</v>
      </c>
      <c r="D183" s="55" t="s">
        <v>391</v>
      </c>
      <c r="E183" s="27">
        <v>6</v>
      </c>
      <c r="F183" s="117">
        <f>data!$J$25</f>
        <v>6.89</v>
      </c>
      <c r="G183" s="67">
        <v>4017721827331</v>
      </c>
      <c r="H183" s="77"/>
      <c r="I183" s="84">
        <f t="shared" si="40"/>
        <v>0</v>
      </c>
      <c r="J183" s="151"/>
    </row>
    <row r="184" spans="1:10" s="8" customFormat="1" ht="43.55" customHeight="1" x14ac:dyDescent="0.3">
      <c r="A184" s="120"/>
      <c r="B184" s="51" t="s">
        <v>349</v>
      </c>
      <c r="C184" s="53">
        <v>82480</v>
      </c>
      <c r="D184" s="181" t="s">
        <v>343</v>
      </c>
      <c r="E184" s="27">
        <v>6</v>
      </c>
      <c r="F184" s="117">
        <f>data!$J$25</f>
        <v>6.89</v>
      </c>
      <c r="G184" s="71">
        <v>4017721824804</v>
      </c>
      <c r="H184" s="77"/>
      <c r="I184" s="84">
        <f t="shared" ref="I184" si="41">H184*F184</f>
        <v>0</v>
      </c>
      <c r="J184" s="179"/>
    </row>
    <row r="185" spans="1:10" s="8" customFormat="1" ht="40.700000000000003" customHeight="1" x14ac:dyDescent="0.3">
      <c r="A185" s="120"/>
      <c r="B185" s="51" t="s">
        <v>18</v>
      </c>
      <c r="C185" s="53">
        <v>82735</v>
      </c>
      <c r="D185" s="55" t="s">
        <v>392</v>
      </c>
      <c r="E185" s="27">
        <v>6</v>
      </c>
      <c r="F185" s="117">
        <f>data!$J$25</f>
        <v>6.89</v>
      </c>
      <c r="G185" s="71">
        <v>4017721827355</v>
      </c>
      <c r="H185" s="77"/>
      <c r="I185" s="84">
        <f t="shared" si="40"/>
        <v>0</v>
      </c>
      <c r="J185" s="151"/>
    </row>
    <row r="186" spans="1:10" s="8" customFormat="1" ht="40.700000000000003" customHeight="1" x14ac:dyDescent="0.3">
      <c r="A186" s="120"/>
      <c r="B186" s="51" t="s">
        <v>356</v>
      </c>
      <c r="C186" s="53">
        <v>82478</v>
      </c>
      <c r="D186" s="55" t="s">
        <v>357</v>
      </c>
      <c r="E186" s="27">
        <v>6</v>
      </c>
      <c r="F186" s="117">
        <f>data!$J$25</f>
        <v>6.89</v>
      </c>
      <c r="G186" s="71">
        <v>4017721824781</v>
      </c>
      <c r="H186" s="77"/>
      <c r="I186" s="84">
        <f t="shared" si="40"/>
        <v>0</v>
      </c>
      <c r="J186" s="151"/>
    </row>
    <row r="187" spans="1:10" s="8" customFormat="1" ht="39.799999999999997" customHeight="1" x14ac:dyDescent="0.3">
      <c r="A187" s="120"/>
      <c r="B187" s="51" t="s">
        <v>62</v>
      </c>
      <c r="C187" s="26">
        <v>82746</v>
      </c>
      <c r="D187" s="55" t="s">
        <v>388</v>
      </c>
      <c r="E187" s="27">
        <v>6</v>
      </c>
      <c r="F187" s="117">
        <f>data!$J$25</f>
        <v>6.89</v>
      </c>
      <c r="G187" s="67">
        <v>4017721827461</v>
      </c>
      <c r="H187" s="77"/>
      <c r="I187" s="84">
        <f t="shared" si="40"/>
        <v>0</v>
      </c>
      <c r="J187" s="133"/>
    </row>
    <row r="188" spans="1:10" s="8" customFormat="1" ht="48.9" customHeight="1" x14ac:dyDescent="0.3">
      <c r="A188" s="120"/>
      <c r="B188" s="51" t="s">
        <v>25</v>
      </c>
      <c r="C188" s="26">
        <v>82479</v>
      </c>
      <c r="D188" s="55" t="s">
        <v>352</v>
      </c>
      <c r="E188" s="27">
        <v>6</v>
      </c>
      <c r="F188" s="117">
        <f>data!$J$25</f>
        <v>6.89</v>
      </c>
      <c r="G188" s="71">
        <v>4017721824798</v>
      </c>
      <c r="H188" s="77"/>
      <c r="I188" s="84">
        <f t="shared" si="40"/>
        <v>0</v>
      </c>
      <c r="J188" s="179"/>
    </row>
    <row r="189" spans="1:10" s="8" customFormat="1" ht="40.85" x14ac:dyDescent="0.3">
      <c r="A189" s="120"/>
      <c r="B189" s="51" t="s">
        <v>60</v>
      </c>
      <c r="C189" s="26">
        <v>82476</v>
      </c>
      <c r="D189" s="55" t="s">
        <v>377</v>
      </c>
      <c r="E189" s="27">
        <v>6</v>
      </c>
      <c r="F189" s="117">
        <f>data!$J$25</f>
        <v>6.89</v>
      </c>
      <c r="G189" s="71">
        <v>4017721824767</v>
      </c>
      <c r="H189" s="77"/>
      <c r="I189" s="84">
        <f t="shared" si="40"/>
        <v>0</v>
      </c>
      <c r="J189" s="133"/>
    </row>
    <row r="190" spans="1:10" s="8" customFormat="1" ht="42.45" customHeight="1" x14ac:dyDescent="0.3">
      <c r="A190" s="120"/>
      <c r="B190" s="34" t="s">
        <v>196</v>
      </c>
      <c r="C190" s="53">
        <v>82801</v>
      </c>
      <c r="D190" s="140" t="s">
        <v>393</v>
      </c>
      <c r="E190" s="27">
        <v>6</v>
      </c>
      <c r="F190" s="117">
        <f>data!$J$25</f>
        <v>6.89</v>
      </c>
      <c r="G190" s="71">
        <v>4017721828017</v>
      </c>
      <c r="H190" s="77"/>
      <c r="I190" s="84">
        <f t="shared" ref="I190:I192" si="42">H190*F190</f>
        <v>0</v>
      </c>
      <c r="J190" s="133"/>
    </row>
    <row r="191" spans="1:10" s="8" customFormat="1" ht="39.799999999999997" customHeight="1" x14ac:dyDescent="0.3">
      <c r="A191" s="120"/>
      <c r="B191" s="34" t="s">
        <v>197</v>
      </c>
      <c r="C191" s="53">
        <v>82802</v>
      </c>
      <c r="D191" s="140" t="s">
        <v>394</v>
      </c>
      <c r="E191" s="27">
        <v>6</v>
      </c>
      <c r="F191" s="117">
        <f>data!$J$25</f>
        <v>6.89</v>
      </c>
      <c r="G191" s="71">
        <v>4017721828024</v>
      </c>
      <c r="H191" s="77"/>
      <c r="I191" s="84">
        <f t="shared" si="42"/>
        <v>0</v>
      </c>
      <c r="J191" s="133"/>
    </row>
    <row r="192" spans="1:10" s="8" customFormat="1" ht="39.799999999999997" customHeight="1" x14ac:dyDescent="0.3">
      <c r="A192" s="121"/>
      <c r="B192" s="34" t="s">
        <v>198</v>
      </c>
      <c r="C192" s="53">
        <v>82803</v>
      </c>
      <c r="D192" s="140" t="s">
        <v>395</v>
      </c>
      <c r="E192" s="27">
        <v>6</v>
      </c>
      <c r="F192" s="117">
        <f>data!$J$25</f>
        <v>6.89</v>
      </c>
      <c r="G192" s="71">
        <v>4017721828031</v>
      </c>
      <c r="H192" s="77"/>
      <c r="I192" s="84">
        <f t="shared" si="42"/>
        <v>0</v>
      </c>
      <c r="J192" s="133"/>
    </row>
    <row r="193" spans="1:10" s="8" customFormat="1" ht="39.799999999999997" customHeight="1" x14ac:dyDescent="0.3">
      <c r="A193" s="270" t="s">
        <v>283</v>
      </c>
      <c r="B193" s="236"/>
      <c r="C193" s="228" t="s">
        <v>284</v>
      </c>
      <c r="D193" s="229"/>
      <c r="E193" s="229"/>
      <c r="F193" s="229"/>
      <c r="G193" s="205"/>
      <c r="H193" s="206"/>
      <c r="I193" s="84"/>
      <c r="J193" s="145"/>
    </row>
    <row r="194" spans="1:10" s="8" customFormat="1" ht="57.65" customHeight="1" x14ac:dyDescent="0.3">
      <c r="A194" s="120"/>
      <c r="B194" s="51" t="s">
        <v>19</v>
      </c>
      <c r="C194" s="53">
        <v>82737</v>
      </c>
      <c r="D194" s="140" t="s">
        <v>396</v>
      </c>
      <c r="E194" s="27">
        <v>6</v>
      </c>
      <c r="F194" s="117">
        <f>data!$J$25</f>
        <v>6.89</v>
      </c>
      <c r="G194" s="71">
        <v>4017721827379</v>
      </c>
      <c r="H194" s="77"/>
      <c r="I194" s="84">
        <f t="shared" si="40"/>
        <v>0</v>
      </c>
      <c r="J194" s="145"/>
    </row>
    <row r="195" spans="1:10" s="8" customFormat="1" ht="57.65" customHeight="1" x14ac:dyDescent="0.3">
      <c r="A195" s="213" t="s">
        <v>15</v>
      </c>
      <c r="B195" s="214"/>
      <c r="C195" s="228" t="s">
        <v>285</v>
      </c>
      <c r="D195" s="229"/>
      <c r="E195" s="229"/>
      <c r="F195" s="229"/>
      <c r="G195" s="205"/>
      <c r="H195" s="206"/>
      <c r="I195" s="84"/>
      <c r="J195" s="145"/>
    </row>
    <row r="196" spans="1:10" s="8" customFormat="1" ht="52.7" customHeight="1" x14ac:dyDescent="0.3">
      <c r="A196" s="223"/>
      <c r="B196" s="51" t="s">
        <v>37</v>
      </c>
      <c r="C196" s="53">
        <v>82739</v>
      </c>
      <c r="D196" s="55" t="s">
        <v>389</v>
      </c>
      <c r="E196" s="27">
        <v>6</v>
      </c>
      <c r="F196" s="117">
        <f>data!$J$26</f>
        <v>11.05</v>
      </c>
      <c r="G196" s="71">
        <v>4017721827393</v>
      </c>
      <c r="H196" s="77"/>
      <c r="I196" s="84">
        <f t="shared" si="40"/>
        <v>0</v>
      </c>
    </row>
    <row r="197" spans="1:10" s="8" customFormat="1" ht="55.35" customHeight="1" x14ac:dyDescent="0.3">
      <c r="A197" s="224"/>
      <c r="B197" s="51" t="s">
        <v>38</v>
      </c>
      <c r="C197" s="53">
        <v>82741</v>
      </c>
      <c r="D197" s="55" t="s">
        <v>390</v>
      </c>
      <c r="E197" s="27">
        <v>6</v>
      </c>
      <c r="F197" s="117">
        <f>data!$J$26</f>
        <v>11.05</v>
      </c>
      <c r="G197" s="71">
        <v>4017721827416</v>
      </c>
      <c r="H197" s="77"/>
      <c r="I197" s="84">
        <f t="shared" si="40"/>
        <v>0</v>
      </c>
    </row>
    <row r="198" spans="1:10" s="8" customFormat="1" ht="46.75" customHeight="1" x14ac:dyDescent="0.3">
      <c r="A198" s="224"/>
      <c r="B198" s="51" t="s">
        <v>27</v>
      </c>
      <c r="C198" s="53">
        <v>82742</v>
      </c>
      <c r="D198" s="55" t="s">
        <v>391</v>
      </c>
      <c r="E198" s="27">
        <v>6</v>
      </c>
      <c r="F198" s="117">
        <f>data!$J$26</f>
        <v>11.05</v>
      </c>
      <c r="G198" s="71">
        <v>4017721827423</v>
      </c>
      <c r="H198" s="77"/>
      <c r="I198" s="84">
        <f t="shared" si="40"/>
        <v>0</v>
      </c>
    </row>
    <row r="199" spans="1:10" s="8" customFormat="1" ht="44.6" customHeight="1" x14ac:dyDescent="0.3">
      <c r="A199" s="224"/>
      <c r="B199" s="51" t="s">
        <v>342</v>
      </c>
      <c r="C199" s="53">
        <v>82485</v>
      </c>
      <c r="D199" s="47" t="s">
        <v>343</v>
      </c>
      <c r="E199" s="27">
        <v>6</v>
      </c>
      <c r="F199" s="117">
        <f>data!$J$26</f>
        <v>11.05</v>
      </c>
      <c r="G199" s="71">
        <v>4017721824859</v>
      </c>
      <c r="H199" s="77"/>
      <c r="I199" s="84">
        <f t="shared" si="40"/>
        <v>0</v>
      </c>
    </row>
    <row r="200" spans="1:10" s="8" customFormat="1" ht="30.8" customHeight="1" x14ac:dyDescent="0.3">
      <c r="A200" s="224"/>
      <c r="B200" s="51" t="s">
        <v>26</v>
      </c>
      <c r="C200" s="53">
        <v>82744</v>
      </c>
      <c r="D200" s="55" t="s">
        <v>392</v>
      </c>
      <c r="E200" s="27">
        <v>6</v>
      </c>
      <c r="F200" s="117">
        <f>data!$J$26</f>
        <v>11.05</v>
      </c>
      <c r="G200" s="71">
        <v>4017721827447</v>
      </c>
      <c r="H200" s="77"/>
      <c r="I200" s="84">
        <f t="shared" si="40"/>
        <v>0</v>
      </c>
    </row>
    <row r="201" spans="1:10" s="8" customFormat="1" ht="43" hidden="1" customHeight="1" x14ac:dyDescent="0.3">
      <c r="A201" s="224"/>
      <c r="B201" s="118" t="s">
        <v>64</v>
      </c>
      <c r="C201" s="53">
        <v>82747</v>
      </c>
      <c r="D201" s="55" t="s">
        <v>376</v>
      </c>
      <c r="E201" s="27">
        <v>6</v>
      </c>
      <c r="F201" s="117">
        <f>data!$J$26</f>
        <v>11.05</v>
      </c>
      <c r="G201" s="67">
        <v>4017721827478</v>
      </c>
      <c r="H201" s="77"/>
      <c r="I201" s="84">
        <f t="shared" ref="I201" si="43">H201*F201</f>
        <v>0</v>
      </c>
    </row>
    <row r="202" spans="1:10" s="8" customFormat="1" ht="42.45" customHeight="1" x14ac:dyDescent="0.3">
      <c r="A202" s="224"/>
      <c r="B202" s="34" t="s">
        <v>193</v>
      </c>
      <c r="C202" s="53">
        <v>82804</v>
      </c>
      <c r="D202" s="140" t="s">
        <v>393</v>
      </c>
      <c r="E202" s="27">
        <v>6</v>
      </c>
      <c r="F202" s="117">
        <f>data!$J$26</f>
        <v>11.05</v>
      </c>
      <c r="G202" s="67">
        <v>4017721828048</v>
      </c>
      <c r="H202" s="77"/>
      <c r="I202" s="84">
        <f t="shared" si="40"/>
        <v>0</v>
      </c>
      <c r="J202" s="133"/>
    </row>
    <row r="203" spans="1:10" s="8" customFormat="1" ht="34" customHeight="1" x14ac:dyDescent="0.3">
      <c r="A203" s="224"/>
      <c r="B203" s="34" t="s">
        <v>195</v>
      </c>
      <c r="C203" s="53">
        <v>82805</v>
      </c>
      <c r="D203" s="140" t="s">
        <v>394</v>
      </c>
      <c r="E203" s="27">
        <v>6</v>
      </c>
      <c r="F203" s="117">
        <f>data!$J$26</f>
        <v>11.05</v>
      </c>
      <c r="G203" s="67">
        <v>4017721828055</v>
      </c>
      <c r="H203" s="77"/>
      <c r="I203" s="84">
        <f t="shared" si="40"/>
        <v>0</v>
      </c>
      <c r="J203" s="133"/>
    </row>
    <row r="204" spans="1:10" s="8" customFormat="1" ht="38.950000000000003" customHeight="1" x14ac:dyDescent="0.3">
      <c r="A204" s="225"/>
      <c r="B204" s="34" t="s">
        <v>194</v>
      </c>
      <c r="C204" s="53">
        <v>82806</v>
      </c>
      <c r="D204" s="140" t="s">
        <v>395</v>
      </c>
      <c r="E204" s="27">
        <v>6</v>
      </c>
      <c r="F204" s="117">
        <f>data!$J$26</f>
        <v>11.05</v>
      </c>
      <c r="G204" s="67">
        <v>4017721828062</v>
      </c>
      <c r="H204" s="77"/>
      <c r="I204" s="84">
        <f t="shared" si="40"/>
        <v>0</v>
      </c>
      <c r="J204" s="133"/>
    </row>
    <row r="205" spans="1:10" s="8" customFormat="1" x14ac:dyDescent="0.3">
      <c r="A205" s="9"/>
      <c r="B205" s="40"/>
      <c r="C205" s="16"/>
      <c r="D205" s="17"/>
      <c r="E205" s="18"/>
      <c r="F205" s="19"/>
      <c r="G205" s="19"/>
      <c r="H205" s="22"/>
      <c r="I205" s="22"/>
    </row>
    <row r="206" spans="1:10" s="8" customFormat="1" x14ac:dyDescent="0.3">
      <c r="A206" s="9"/>
      <c r="B206" s="41"/>
      <c r="C206" s="16"/>
      <c r="D206" s="17"/>
      <c r="E206" s="18"/>
      <c r="F206" s="19"/>
      <c r="G206" s="19"/>
      <c r="H206" s="22"/>
      <c r="I206" s="22"/>
    </row>
    <row r="207" spans="1:10" s="8" customFormat="1" x14ac:dyDescent="0.3">
      <c r="A207" s="9"/>
      <c r="B207" s="40"/>
      <c r="C207" s="16"/>
      <c r="D207" s="17"/>
      <c r="E207" s="18"/>
      <c r="F207" s="19"/>
      <c r="G207" s="19"/>
      <c r="H207" s="22"/>
      <c r="I207" s="22"/>
    </row>
    <row r="208" spans="1:10" x14ac:dyDescent="0.3">
      <c r="A208" s="9"/>
      <c r="B208" s="40"/>
      <c r="C208" s="16"/>
      <c r="D208" s="25"/>
      <c r="E208" s="18"/>
      <c r="F208" s="19"/>
      <c r="G208" s="19"/>
    </row>
    <row r="209" spans="1:7" x14ac:dyDescent="0.3">
      <c r="A209" s="9"/>
      <c r="B209" s="40"/>
      <c r="C209" s="16"/>
      <c r="D209" s="17"/>
      <c r="E209" s="18"/>
      <c r="F209" s="19"/>
      <c r="G209" s="19"/>
    </row>
    <row r="210" spans="1:7" x14ac:dyDescent="0.3">
      <c r="A210" s="9"/>
      <c r="B210" s="40"/>
      <c r="C210" s="16"/>
      <c r="D210" s="17"/>
      <c r="E210" s="18"/>
      <c r="F210" s="19"/>
      <c r="G210" s="19"/>
    </row>
    <row r="211" spans="1:7" x14ac:dyDescent="0.3">
      <c r="A211" s="9"/>
      <c r="B211" s="40"/>
      <c r="C211" s="16"/>
      <c r="D211" s="17"/>
      <c r="E211" s="18"/>
      <c r="F211" s="19"/>
      <c r="G211" s="19"/>
    </row>
    <row r="212" spans="1:7" x14ac:dyDescent="0.3">
      <c r="A212" s="9"/>
      <c r="B212" s="40"/>
      <c r="C212" s="16"/>
      <c r="D212" s="17"/>
      <c r="E212" s="18"/>
      <c r="F212" s="19"/>
      <c r="G212" s="19"/>
    </row>
    <row r="213" spans="1:7" x14ac:dyDescent="0.3">
      <c r="A213" s="9"/>
      <c r="B213" s="40"/>
      <c r="C213" s="16"/>
      <c r="D213" s="17"/>
      <c r="E213" s="18"/>
      <c r="F213" s="19"/>
      <c r="G213" s="19"/>
    </row>
    <row r="214" spans="1:7" x14ac:dyDescent="0.3">
      <c r="A214" s="9"/>
      <c r="B214" s="40"/>
      <c r="C214" s="16"/>
      <c r="D214" s="17"/>
      <c r="E214" s="18"/>
      <c r="F214" s="19"/>
      <c r="G214" s="19"/>
    </row>
    <row r="215" spans="1:7" x14ac:dyDescent="0.3">
      <c r="A215" s="9"/>
      <c r="B215" s="40"/>
      <c r="C215" s="16"/>
      <c r="D215" s="17"/>
      <c r="E215" s="18"/>
      <c r="F215" s="19"/>
      <c r="G215" s="19"/>
    </row>
    <row r="216" spans="1:7" x14ac:dyDescent="0.3">
      <c r="A216" s="9"/>
      <c r="B216" s="40"/>
      <c r="C216" s="16"/>
      <c r="D216" s="17"/>
      <c r="E216" s="18"/>
      <c r="F216" s="19"/>
      <c r="G216" s="19"/>
    </row>
    <row r="217" spans="1:7" x14ac:dyDescent="0.3">
      <c r="A217" s="9"/>
      <c r="B217" s="40"/>
      <c r="C217" s="16"/>
      <c r="D217" s="17"/>
      <c r="E217" s="18"/>
      <c r="F217" s="19"/>
      <c r="G217" s="19"/>
    </row>
    <row r="218" spans="1:7" x14ac:dyDescent="0.3">
      <c r="A218" s="9"/>
      <c r="B218" s="40"/>
      <c r="C218" s="16"/>
      <c r="D218" s="17"/>
      <c r="E218" s="18"/>
      <c r="F218" s="19"/>
      <c r="G218" s="19"/>
    </row>
    <row r="219" spans="1:7" x14ac:dyDescent="0.3">
      <c r="B219" s="42"/>
    </row>
    <row r="220" spans="1:7" x14ac:dyDescent="0.3">
      <c r="B220" s="42"/>
    </row>
    <row r="221" spans="1:7" x14ac:dyDescent="0.3">
      <c r="B221" s="42"/>
    </row>
    <row r="222" spans="1:7" x14ac:dyDescent="0.3">
      <c r="B222" s="42"/>
    </row>
  </sheetData>
  <protectedRanges>
    <protectedRange sqref="H126:H133 H103:H123 H30:H54 H56:H62 H6:H26 H64:H101" name="Диапазон1"/>
    <protectedRange sqref="H194:H204 H27:H29 H136:H192" name="Диапазон3"/>
    <protectedRange sqref="H193" name="Диапазон3_3"/>
  </protectedRanges>
  <mergeCells count="111">
    <mergeCell ref="A193:B193"/>
    <mergeCell ref="C193:H193"/>
    <mergeCell ref="A195:B195"/>
    <mergeCell ref="C195:H195"/>
    <mergeCell ref="A163:A164"/>
    <mergeCell ref="A68:B68"/>
    <mergeCell ref="A90:B90"/>
    <mergeCell ref="A91:A92"/>
    <mergeCell ref="A100:B100"/>
    <mergeCell ref="A76:B76"/>
    <mergeCell ref="A96:B96"/>
    <mergeCell ref="A93:B93"/>
    <mergeCell ref="A94:A95"/>
    <mergeCell ref="A135:B135"/>
    <mergeCell ref="A136:A138"/>
    <mergeCell ref="A150:B150"/>
    <mergeCell ref="A156:B156"/>
    <mergeCell ref="A152:B152"/>
    <mergeCell ref="A139:B139"/>
    <mergeCell ref="A140:A143"/>
    <mergeCell ref="C135:G135"/>
    <mergeCell ref="C139:H139"/>
    <mergeCell ref="A171:B171"/>
    <mergeCell ref="C171:H171"/>
    <mergeCell ref="A64:B64"/>
    <mergeCell ref="A80:B80"/>
    <mergeCell ref="A7:A10"/>
    <mergeCell ref="C7:C10"/>
    <mergeCell ref="E7:E10"/>
    <mergeCell ref="F7:F10"/>
    <mergeCell ref="G7:G10"/>
    <mergeCell ref="H7:H10"/>
    <mergeCell ref="C56:G56"/>
    <mergeCell ref="A27:B27"/>
    <mergeCell ref="C27:H27"/>
    <mergeCell ref="A51:B51"/>
    <mergeCell ref="C51:G51"/>
    <mergeCell ref="A52:A55"/>
    <mergeCell ref="A28:A29"/>
    <mergeCell ref="A1:B1"/>
    <mergeCell ref="C1:G1"/>
    <mergeCell ref="A85:B85"/>
    <mergeCell ref="A127:A129"/>
    <mergeCell ref="A105:A123"/>
    <mergeCell ref="C14:H14"/>
    <mergeCell ref="C96:H96"/>
    <mergeCell ref="C85:H85"/>
    <mergeCell ref="A86:A89"/>
    <mergeCell ref="C30:H30"/>
    <mergeCell ref="C35:H35"/>
    <mergeCell ref="H1:I1"/>
    <mergeCell ref="A2:G2"/>
    <mergeCell ref="A5:H5"/>
    <mergeCell ref="A4:H4"/>
    <mergeCell ref="A56:B56"/>
    <mergeCell ref="C6:H6"/>
    <mergeCell ref="A6:B6"/>
    <mergeCell ref="A47:A50"/>
    <mergeCell ref="A14:B14"/>
    <mergeCell ref="A30:B30"/>
    <mergeCell ref="A35:B35"/>
    <mergeCell ref="A36:A46"/>
    <mergeCell ref="A11:B11"/>
    <mergeCell ref="A196:A204"/>
    <mergeCell ref="C173:H173"/>
    <mergeCell ref="C179:H179"/>
    <mergeCell ref="A173:B173"/>
    <mergeCell ref="A174:A175"/>
    <mergeCell ref="A176:A178"/>
    <mergeCell ref="A147:A149"/>
    <mergeCell ref="A146:B146"/>
    <mergeCell ref="A144:B144"/>
    <mergeCell ref="C146:H146"/>
    <mergeCell ref="C152:H152"/>
    <mergeCell ref="C150:H150"/>
    <mergeCell ref="C156:H156"/>
    <mergeCell ref="C144:H144"/>
    <mergeCell ref="C162:H162"/>
    <mergeCell ref="A165:B165"/>
    <mergeCell ref="C165:H165"/>
    <mergeCell ref="A179:B179"/>
    <mergeCell ref="A168:A170"/>
    <mergeCell ref="A166:A167"/>
    <mergeCell ref="A162:B162"/>
    <mergeCell ref="A160:A161"/>
    <mergeCell ref="A159:B159"/>
    <mergeCell ref="C159:H159"/>
    <mergeCell ref="I7:I10"/>
    <mergeCell ref="C12:C13"/>
    <mergeCell ref="E12:E13"/>
    <mergeCell ref="F12:F13"/>
    <mergeCell ref="G12:G13"/>
    <mergeCell ref="H12:H13"/>
    <mergeCell ref="I12:I13"/>
    <mergeCell ref="C93:H93"/>
    <mergeCell ref="K147:L147"/>
    <mergeCell ref="C11:H11"/>
    <mergeCell ref="A102:H102"/>
    <mergeCell ref="A103:B103"/>
    <mergeCell ref="A124:H124"/>
    <mergeCell ref="A134:H134"/>
    <mergeCell ref="A125:H125"/>
    <mergeCell ref="A126:B126"/>
    <mergeCell ref="C126:H126"/>
    <mergeCell ref="C103:H103"/>
    <mergeCell ref="C100:H100"/>
    <mergeCell ref="C80:H80"/>
    <mergeCell ref="C64:H64"/>
    <mergeCell ref="C76:H76"/>
    <mergeCell ref="C68:H68"/>
    <mergeCell ref="C90:H90"/>
  </mergeCells>
  <pageMargins left="0.25" right="0.25" top="0.75" bottom="0.75" header="0.3" footer="0.3"/>
  <pageSetup paperSize="9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O81"/>
  <sheetViews>
    <sheetView topLeftCell="B1" zoomScaleNormal="100" workbookViewId="0">
      <selection activeCell="L32" sqref="L32"/>
    </sheetView>
  </sheetViews>
  <sheetFormatPr defaultRowHeight="13.45" x14ac:dyDescent="0.3"/>
  <cols>
    <col min="1" max="1" width="18.69921875" style="1" customWidth="1"/>
    <col min="2" max="2" width="15.59765625" style="43" customWidth="1"/>
    <col min="3" max="3" width="9.8984375" style="5" customWidth="1"/>
    <col min="4" max="4" width="31.3984375" style="3" customWidth="1"/>
    <col min="5" max="5" width="5.8984375" style="4" customWidth="1"/>
    <col min="6" max="6" width="10.69921875" style="6" customWidth="1"/>
    <col min="7" max="7" width="14.09765625" style="6" customWidth="1"/>
    <col min="8" max="8" width="9.69921875" customWidth="1"/>
    <col min="9" max="9" width="29.09765625" customWidth="1"/>
    <col min="11" max="11" width="7.59765625" customWidth="1"/>
    <col min="13" max="13" width="10.296875" hidden="1" customWidth="1"/>
    <col min="14" max="14" width="11.09765625" hidden="1" customWidth="1"/>
  </cols>
  <sheetData>
    <row r="1" spans="1:15" ht="56.95" customHeight="1" x14ac:dyDescent="0.3">
      <c r="A1" s="252"/>
      <c r="B1" s="253"/>
      <c r="C1" s="254" t="s">
        <v>111</v>
      </c>
      <c r="D1" s="255"/>
      <c r="E1" s="255"/>
      <c r="F1" s="255"/>
      <c r="G1" s="255"/>
      <c r="H1">
        <f>IF(SUM(' прайс'!$I$6:$I$101)&lt;200,G1*E1,IF(SUM(' прайс'!$I$6:$I$101)&lt;300,1,IF(SUM(' прайс'!$I$6:$I$101)&lt;400,2,IF(SUM(' прайс'!$I$6:$I$101)&lt;500,3,IF(SUM(' прайс'!$I$6:$I$101)&lt;600,4,IF(SUM(' прайс'!$I$6:$I$101)&lt;700,5,))))))</f>
        <v>0</v>
      </c>
    </row>
    <row r="2" spans="1:15" ht="54.8" customHeight="1" x14ac:dyDescent="0.3">
      <c r="A2" s="252"/>
      <c r="B2" s="253"/>
      <c r="C2" s="301" t="s">
        <v>110</v>
      </c>
      <c r="D2" s="255"/>
      <c r="E2" s="255"/>
      <c r="F2" s="255"/>
      <c r="G2" s="255"/>
      <c r="H2" s="114" t="e">
        <f>' прайс'!#REF!+' прайс'!#REF!</f>
        <v>#REF!</v>
      </c>
    </row>
    <row r="3" spans="1:15" ht="54.8" customHeight="1" x14ac:dyDescent="0.3">
      <c r="A3" s="92"/>
      <c r="B3" s="93"/>
      <c r="C3" s="301" t="s">
        <v>112</v>
      </c>
      <c r="D3" s="255"/>
      <c r="E3" s="255"/>
      <c r="F3" s="255"/>
      <c r="G3" s="255"/>
      <c r="H3" s="116">
        <f>SUM(' прайс'!$I$6:$I$101)</f>
        <v>0</v>
      </c>
    </row>
    <row r="4" spans="1:15" ht="54.8" customHeight="1" x14ac:dyDescent="0.3">
      <c r="A4" s="92"/>
      <c r="B4" s="93"/>
      <c r="C4" s="301" t="s">
        <v>113</v>
      </c>
      <c r="D4" s="255"/>
      <c r="E4" s="255"/>
      <c r="F4" s="255"/>
      <c r="G4" s="255"/>
    </row>
    <row r="5" spans="1:15" ht="54.8" customHeight="1" x14ac:dyDescent="0.3">
      <c r="A5" s="92"/>
      <c r="B5" s="93"/>
      <c r="C5" s="301" t="s">
        <v>133</v>
      </c>
      <c r="D5" s="255"/>
      <c r="E5" s="255"/>
      <c r="F5" s="255"/>
      <c r="G5" s="255"/>
    </row>
    <row r="6" spans="1:15" ht="54.8" customHeight="1" x14ac:dyDescent="0.3">
      <c r="A6" s="92"/>
      <c r="B6" s="93"/>
      <c r="C6" s="301" t="str">
        <f xml:space="preserve"> "Сумма корма для кошек  составляет " &amp; H3 &amp; " руб. Вы можете включить в заказ на каждые 200 руб. 1 упаковку INTERSAND 7 кг или на каждые 300 руб. 1 упаковку INTERSAND 15 кг по цене 1 руб."</f>
        <v>Сумма корма для кошек  составляет 0 руб. Вы можете включить в заказ на каждые 200 руб. 1 упаковку INTERSAND 7 кг или на каждые 300 руб. 1 упаковку INTERSAND 15 кг по цене 1 руб.</v>
      </c>
      <c r="D6" s="255"/>
      <c r="E6" s="255"/>
      <c r="F6" s="255"/>
      <c r="G6" s="255"/>
    </row>
    <row r="7" spans="1:15" s="8" customFormat="1" x14ac:dyDescent="0.3">
      <c r="A7" s="9"/>
      <c r="B7" s="41"/>
      <c r="C7" s="301"/>
      <c r="D7" s="255"/>
      <c r="E7" s="255"/>
      <c r="F7" s="255"/>
      <c r="G7" s="255"/>
      <c r="I7" s="126" t="s">
        <v>114</v>
      </c>
      <c r="J7" s="126" t="s">
        <v>115</v>
      </c>
      <c r="K7" s="127"/>
      <c r="L7" s="126" t="s">
        <v>157</v>
      </c>
      <c r="M7" s="126" t="s">
        <v>158</v>
      </c>
      <c r="N7" s="126" t="s">
        <v>159</v>
      </c>
    </row>
    <row r="8" spans="1:15" s="8" customFormat="1" x14ac:dyDescent="0.3">
      <c r="A8" s="9"/>
      <c r="B8" s="40"/>
      <c r="C8" s="16"/>
      <c r="D8" s="17"/>
      <c r="E8" s="18"/>
      <c r="F8" s="19"/>
      <c r="G8" s="19"/>
      <c r="H8" s="134"/>
      <c r="I8" s="128" t="s">
        <v>117</v>
      </c>
      <c r="J8" s="129">
        <f>L8</f>
        <v>1.9</v>
      </c>
      <c r="K8" s="127"/>
      <c r="L8" s="129">
        <v>1.9</v>
      </c>
      <c r="M8" s="131">
        <v>1.82</v>
      </c>
      <c r="N8" s="130">
        <v>2.2999999999999998</v>
      </c>
    </row>
    <row r="9" spans="1:15" x14ac:dyDescent="0.3">
      <c r="A9" s="9"/>
      <c r="B9" s="40"/>
      <c r="C9" s="16"/>
      <c r="D9" s="25"/>
      <c r="E9" s="18"/>
      <c r="F9" s="19"/>
      <c r="G9" s="19"/>
      <c r="I9" s="128" t="s">
        <v>116</v>
      </c>
      <c r="J9" s="129">
        <f t="shared" ref="J9:J30" si="0">L9</f>
        <v>4.25</v>
      </c>
      <c r="K9" s="127"/>
      <c r="L9" s="129">
        <v>4.25</v>
      </c>
      <c r="M9" s="131">
        <v>2.14</v>
      </c>
      <c r="N9" s="131">
        <v>2.7</v>
      </c>
      <c r="O9" s="8"/>
    </row>
    <row r="10" spans="1:15" x14ac:dyDescent="0.3">
      <c r="A10" s="9"/>
      <c r="B10" s="40"/>
      <c r="C10" s="16"/>
      <c r="D10" s="17"/>
      <c r="E10" s="18"/>
      <c r="F10" s="19"/>
      <c r="G10" s="19"/>
      <c r="I10" s="128" t="s">
        <v>118</v>
      </c>
      <c r="J10" s="129">
        <f t="shared" si="0"/>
        <v>6.86</v>
      </c>
      <c r="K10" s="127"/>
      <c r="L10" s="129">
        <v>6.86</v>
      </c>
      <c r="M10" s="131">
        <v>3.44</v>
      </c>
      <c r="N10" s="131">
        <v>4.4000000000000004</v>
      </c>
      <c r="O10" s="8"/>
    </row>
    <row r="11" spans="1:15" x14ac:dyDescent="0.3">
      <c r="A11" s="9"/>
      <c r="B11" s="40"/>
      <c r="C11" s="16"/>
      <c r="D11" s="17"/>
      <c r="E11" s="18"/>
      <c r="F11" s="19"/>
      <c r="G11" s="19"/>
      <c r="I11" s="128" t="s">
        <v>172</v>
      </c>
      <c r="J11" s="129">
        <f t="shared" ref="J11" si="1">L11</f>
        <v>12.14</v>
      </c>
      <c r="K11" s="127"/>
      <c r="L11" s="129">
        <v>12.14</v>
      </c>
      <c r="M11" s="131">
        <v>3.44</v>
      </c>
      <c r="N11" s="131">
        <v>4.4000000000000004</v>
      </c>
      <c r="O11" s="8"/>
    </row>
    <row r="12" spans="1:15" x14ac:dyDescent="0.3">
      <c r="A12" s="9"/>
      <c r="B12" s="40"/>
      <c r="C12" s="16"/>
      <c r="D12" s="17"/>
      <c r="E12" s="18"/>
      <c r="F12" s="19"/>
      <c r="G12" s="19"/>
      <c r="I12" s="128" t="s">
        <v>120</v>
      </c>
      <c r="J12" s="129">
        <f t="shared" si="0"/>
        <v>2.99</v>
      </c>
      <c r="K12" s="127"/>
      <c r="L12" s="129">
        <v>2.99</v>
      </c>
      <c r="M12" s="131">
        <v>2.21</v>
      </c>
      <c r="N12" s="131">
        <v>2.8</v>
      </c>
      <c r="O12" s="8"/>
    </row>
    <row r="13" spans="1:15" x14ac:dyDescent="0.3">
      <c r="A13" s="9"/>
      <c r="B13" s="40"/>
      <c r="C13" s="16"/>
      <c r="D13" s="17"/>
      <c r="E13" s="18"/>
      <c r="F13" s="19"/>
      <c r="G13" s="19"/>
      <c r="H13" s="132"/>
      <c r="I13" s="128" t="s">
        <v>119</v>
      </c>
      <c r="J13" s="129">
        <f t="shared" si="0"/>
        <v>2.36</v>
      </c>
      <c r="K13" s="127"/>
      <c r="L13" s="129">
        <v>2.36</v>
      </c>
      <c r="M13" s="131">
        <v>1.78</v>
      </c>
      <c r="N13" s="131">
        <v>2.2999999999999998</v>
      </c>
      <c r="O13" s="8"/>
    </row>
    <row r="14" spans="1:15" x14ac:dyDescent="0.3">
      <c r="A14" s="9"/>
      <c r="B14" s="40"/>
      <c r="C14" s="16"/>
      <c r="D14" s="17"/>
      <c r="E14" s="18"/>
      <c r="F14" s="19"/>
      <c r="G14" s="19"/>
      <c r="I14" s="128" t="s">
        <v>121</v>
      </c>
      <c r="J14" s="129">
        <f t="shared" si="0"/>
        <v>2.2200000000000002</v>
      </c>
      <c r="K14" s="127"/>
      <c r="L14" s="129">
        <v>2.2200000000000002</v>
      </c>
      <c r="M14" s="131">
        <v>1.92</v>
      </c>
      <c r="N14" s="131">
        <v>2.5</v>
      </c>
      <c r="O14" s="8"/>
    </row>
    <row r="15" spans="1:15" x14ac:dyDescent="0.3">
      <c r="A15" s="9"/>
      <c r="B15" s="40"/>
      <c r="C15" s="16"/>
      <c r="D15" s="17"/>
      <c r="E15" s="18"/>
      <c r="F15" s="19"/>
      <c r="G15" s="19"/>
      <c r="I15" s="128" t="s">
        <v>122</v>
      </c>
      <c r="J15" s="129">
        <f t="shared" si="0"/>
        <v>2.8</v>
      </c>
      <c r="K15" s="127"/>
      <c r="L15" s="129">
        <v>2.8</v>
      </c>
      <c r="M15" s="131">
        <v>1.57</v>
      </c>
      <c r="N15" s="131">
        <v>2</v>
      </c>
      <c r="O15" s="8"/>
    </row>
    <row r="16" spans="1:15" x14ac:dyDescent="0.3">
      <c r="A16" s="9"/>
      <c r="B16" s="40"/>
      <c r="C16" s="16"/>
      <c r="D16" s="17"/>
      <c r="E16" s="18"/>
      <c r="F16" s="19"/>
      <c r="G16" s="19"/>
      <c r="I16" s="128" t="s">
        <v>257</v>
      </c>
      <c r="J16" s="129">
        <f t="shared" si="0"/>
        <v>3.23</v>
      </c>
      <c r="K16" s="143"/>
      <c r="L16" s="129">
        <v>3.23</v>
      </c>
      <c r="M16" s="131">
        <v>2.57</v>
      </c>
      <c r="N16" s="131">
        <v>3.3</v>
      </c>
      <c r="O16" s="8"/>
    </row>
    <row r="17" spans="1:15" x14ac:dyDescent="0.3">
      <c r="A17" s="9"/>
      <c r="B17" s="40"/>
      <c r="C17" s="16"/>
      <c r="D17" s="17"/>
      <c r="E17" s="18"/>
      <c r="F17" s="19"/>
      <c r="G17" s="19"/>
      <c r="I17" s="128" t="s">
        <v>123</v>
      </c>
      <c r="J17" s="129">
        <f t="shared" si="0"/>
        <v>15.53</v>
      </c>
      <c r="K17" s="127"/>
      <c r="L17" s="129">
        <v>15.53</v>
      </c>
      <c r="M17" s="131">
        <v>16.309999999999999</v>
      </c>
      <c r="N17" s="131">
        <v>20.2</v>
      </c>
      <c r="O17" s="8"/>
    </row>
    <row r="18" spans="1:15" x14ac:dyDescent="0.3">
      <c r="A18" s="9"/>
      <c r="B18" s="40"/>
      <c r="C18" s="16"/>
      <c r="D18" s="17"/>
      <c r="E18" s="18"/>
      <c r="F18" s="19"/>
      <c r="G18" s="19"/>
      <c r="I18" s="128" t="s">
        <v>124</v>
      </c>
      <c r="J18" s="129">
        <f t="shared" si="0"/>
        <v>25.7</v>
      </c>
      <c r="K18" s="127"/>
      <c r="L18" s="129">
        <v>25.7</v>
      </c>
      <c r="M18" s="131">
        <v>26.99</v>
      </c>
      <c r="N18" s="131">
        <v>33.299999999999997</v>
      </c>
      <c r="O18" s="8"/>
    </row>
    <row r="19" spans="1:15" x14ac:dyDescent="0.3">
      <c r="A19" s="9"/>
      <c r="B19" s="40"/>
      <c r="C19" s="16"/>
      <c r="D19" s="17"/>
      <c r="E19" s="18"/>
      <c r="F19" s="19"/>
      <c r="G19" s="19"/>
      <c r="I19" s="128" t="s">
        <v>125</v>
      </c>
      <c r="J19" s="129">
        <f t="shared" si="0"/>
        <v>4.63</v>
      </c>
      <c r="K19" s="127"/>
      <c r="L19" s="129">
        <v>4.63</v>
      </c>
      <c r="M19" s="131">
        <v>4.8600000000000003</v>
      </c>
      <c r="N19" s="131">
        <v>5.83</v>
      </c>
      <c r="O19" s="8"/>
    </row>
    <row r="20" spans="1:15" x14ac:dyDescent="0.3">
      <c r="A20" s="9"/>
      <c r="B20" s="40"/>
      <c r="C20" s="16"/>
      <c r="D20" s="17"/>
      <c r="E20" s="18"/>
      <c r="F20" s="19"/>
      <c r="G20" s="19"/>
      <c r="I20" s="128" t="s">
        <v>126</v>
      </c>
      <c r="J20" s="129">
        <f t="shared" si="0"/>
        <v>7.34</v>
      </c>
      <c r="K20" s="127"/>
      <c r="L20" s="129">
        <v>7.34</v>
      </c>
      <c r="M20" s="131">
        <v>7.71</v>
      </c>
      <c r="N20" s="131">
        <v>9.25</v>
      </c>
      <c r="O20" s="8"/>
    </row>
    <row r="21" spans="1:15" x14ac:dyDescent="0.3">
      <c r="A21" s="9"/>
      <c r="B21" s="40"/>
      <c r="C21" s="16"/>
      <c r="D21" s="17"/>
      <c r="E21" s="18"/>
      <c r="F21" s="19"/>
      <c r="G21" s="19"/>
      <c r="I21" s="128" t="s">
        <v>127</v>
      </c>
      <c r="J21" s="129">
        <f t="shared" si="0"/>
        <v>3.59</v>
      </c>
      <c r="K21" s="127"/>
      <c r="L21" s="129">
        <v>3.59</v>
      </c>
      <c r="M21" s="131">
        <v>2.0099999999999998</v>
      </c>
      <c r="N21" s="131">
        <v>2.6</v>
      </c>
      <c r="O21" s="8"/>
    </row>
    <row r="22" spans="1:15" x14ac:dyDescent="0.3">
      <c r="B22" s="42"/>
      <c r="I22" s="128" t="s">
        <v>128</v>
      </c>
      <c r="J22" s="129">
        <f t="shared" si="0"/>
        <v>3.51</v>
      </c>
      <c r="K22" s="127"/>
      <c r="L22" s="129">
        <v>3.51</v>
      </c>
      <c r="M22" s="131">
        <v>2.59</v>
      </c>
      <c r="N22" s="131">
        <v>3.3</v>
      </c>
      <c r="O22" s="8"/>
    </row>
    <row r="23" spans="1:15" x14ac:dyDescent="0.3">
      <c r="B23" s="42"/>
      <c r="I23" s="128" t="s">
        <v>129</v>
      </c>
      <c r="J23" s="129">
        <f t="shared" si="0"/>
        <v>5.42</v>
      </c>
      <c r="K23" s="127"/>
      <c r="L23" s="129">
        <v>5.42</v>
      </c>
      <c r="M23" s="131">
        <v>4.01</v>
      </c>
      <c r="N23" s="131">
        <v>5.0999999999999996</v>
      </c>
      <c r="O23" s="8"/>
    </row>
    <row r="24" spans="1:15" x14ac:dyDescent="0.3">
      <c r="B24" s="42"/>
      <c r="I24" s="128" t="s">
        <v>130</v>
      </c>
      <c r="J24" s="129">
        <f t="shared" si="0"/>
        <v>3.01</v>
      </c>
      <c r="K24" s="127"/>
      <c r="L24" s="129">
        <v>3.01</v>
      </c>
      <c r="M24" s="131">
        <v>2.23</v>
      </c>
      <c r="N24" s="131">
        <v>2.8</v>
      </c>
      <c r="O24" s="8"/>
    </row>
    <row r="25" spans="1:15" x14ac:dyDescent="0.3">
      <c r="B25" s="42"/>
      <c r="H25" s="132"/>
      <c r="I25" s="128" t="s">
        <v>131</v>
      </c>
      <c r="J25" s="129">
        <f t="shared" si="0"/>
        <v>6.89</v>
      </c>
      <c r="K25" s="127"/>
      <c r="L25" s="129">
        <v>6.89</v>
      </c>
      <c r="M25" s="131">
        <v>3.46</v>
      </c>
      <c r="N25" s="131">
        <v>4.4000000000000004</v>
      </c>
      <c r="O25" s="8"/>
    </row>
    <row r="26" spans="1:15" x14ac:dyDescent="0.3">
      <c r="I26" s="128" t="s">
        <v>132</v>
      </c>
      <c r="J26" s="129">
        <f t="shared" si="0"/>
        <v>11.05</v>
      </c>
      <c r="K26" s="127"/>
      <c r="L26" s="154">
        <v>11.05</v>
      </c>
      <c r="M26" s="131">
        <v>5.56</v>
      </c>
      <c r="N26" s="131">
        <v>7</v>
      </c>
      <c r="O26" s="8"/>
    </row>
    <row r="27" spans="1:15" x14ac:dyDescent="0.3">
      <c r="I27" s="128" t="s">
        <v>256</v>
      </c>
      <c r="J27" s="129">
        <f t="shared" si="0"/>
        <v>4</v>
      </c>
      <c r="K27" s="127"/>
      <c r="L27" s="129">
        <v>4</v>
      </c>
      <c r="M27" s="131">
        <v>3.27</v>
      </c>
      <c r="N27" s="131">
        <v>4.2</v>
      </c>
      <c r="O27" s="8"/>
    </row>
    <row r="28" spans="1:15" x14ac:dyDescent="0.3">
      <c r="I28" s="128" t="s">
        <v>155</v>
      </c>
      <c r="J28" s="129">
        <f t="shared" si="0"/>
        <v>4.79</v>
      </c>
      <c r="K28" s="127"/>
      <c r="L28" s="129">
        <v>4.79</v>
      </c>
      <c r="M28" s="131">
        <v>2.75</v>
      </c>
      <c r="N28" s="131">
        <v>3.5</v>
      </c>
      <c r="O28" s="8"/>
    </row>
    <row r="29" spans="1:15" x14ac:dyDescent="0.3">
      <c r="I29" s="128" t="s">
        <v>154</v>
      </c>
      <c r="J29" s="129">
        <f t="shared" si="0"/>
        <v>4.8600000000000003</v>
      </c>
      <c r="K29" s="127"/>
      <c r="L29" s="129">
        <v>4.8600000000000003</v>
      </c>
      <c r="M29" s="131">
        <v>3.07</v>
      </c>
      <c r="N29" s="131">
        <v>3.85</v>
      </c>
      <c r="O29" s="8"/>
    </row>
    <row r="30" spans="1:15" x14ac:dyDescent="0.3">
      <c r="I30" s="128" t="s">
        <v>156</v>
      </c>
      <c r="J30" s="129">
        <f t="shared" si="0"/>
        <v>7.35</v>
      </c>
      <c r="K30" s="127"/>
      <c r="L30" s="129">
        <v>7.35</v>
      </c>
      <c r="M30" s="131">
        <v>3.7</v>
      </c>
      <c r="N30" s="131">
        <v>4.6500000000000004</v>
      </c>
      <c r="O30" s="8"/>
    </row>
    <row r="31" spans="1:15" x14ac:dyDescent="0.3">
      <c r="I31" s="128" t="s">
        <v>191</v>
      </c>
      <c r="J31" s="129">
        <f t="shared" ref="J31" si="2">L31</f>
        <v>8.66</v>
      </c>
      <c r="K31" s="127"/>
      <c r="L31" s="129">
        <v>8.66</v>
      </c>
      <c r="M31" s="131">
        <v>5.5</v>
      </c>
      <c r="N31" s="131">
        <v>7</v>
      </c>
      <c r="O31" s="8"/>
    </row>
    <row r="32" spans="1:15" x14ac:dyDescent="0.3">
      <c r="I32" s="128" t="s">
        <v>192</v>
      </c>
      <c r="J32" s="129">
        <f t="shared" ref="J32" si="3">L32</f>
        <v>8.41</v>
      </c>
      <c r="K32" s="127"/>
      <c r="L32" s="129">
        <v>8.41</v>
      </c>
      <c r="M32" s="131">
        <v>5.91</v>
      </c>
      <c r="N32" s="131">
        <v>7.5</v>
      </c>
      <c r="O32" s="8"/>
    </row>
    <row r="33" spans="9:15" x14ac:dyDescent="0.3">
      <c r="I33" s="128" t="s">
        <v>192</v>
      </c>
      <c r="J33" s="129">
        <f t="shared" ref="J33:J35" si="4">L33</f>
        <v>9.2100000000000009</v>
      </c>
      <c r="K33" s="127"/>
      <c r="L33" s="129">
        <v>9.2100000000000009</v>
      </c>
      <c r="M33" s="131">
        <v>6.27</v>
      </c>
      <c r="N33" s="131">
        <v>7.9</v>
      </c>
      <c r="O33" s="8"/>
    </row>
    <row r="34" spans="9:15" x14ac:dyDescent="0.3">
      <c r="I34" s="128" t="s">
        <v>278</v>
      </c>
      <c r="J34" s="129">
        <f t="shared" si="4"/>
        <v>2.61</v>
      </c>
      <c r="K34" s="127"/>
      <c r="L34" s="129">
        <v>2.61</v>
      </c>
      <c r="M34" s="131"/>
      <c r="N34" s="131"/>
      <c r="O34" s="8"/>
    </row>
    <row r="35" spans="9:15" x14ac:dyDescent="0.3">
      <c r="I35" s="128" t="s">
        <v>279</v>
      </c>
      <c r="J35" s="129">
        <f t="shared" si="4"/>
        <v>5.03</v>
      </c>
      <c r="K35" s="127"/>
      <c r="L35" s="129">
        <v>5.03</v>
      </c>
    </row>
    <row r="36" spans="9:15" x14ac:dyDescent="0.3">
      <c r="I36" s="112"/>
      <c r="J36" s="115"/>
    </row>
    <row r="37" spans="9:15" x14ac:dyDescent="0.3">
      <c r="I37" s="112"/>
      <c r="J37" s="115"/>
    </row>
    <row r="38" spans="9:15" x14ac:dyDescent="0.3">
      <c r="I38" s="112"/>
      <c r="J38" s="115"/>
    </row>
    <row r="39" spans="9:15" x14ac:dyDescent="0.3">
      <c r="I39" s="112"/>
      <c r="J39" s="115"/>
    </row>
    <row r="40" spans="9:15" x14ac:dyDescent="0.3">
      <c r="I40" s="112"/>
      <c r="J40" s="115"/>
    </row>
    <row r="41" spans="9:15" x14ac:dyDescent="0.3">
      <c r="I41" s="112"/>
      <c r="J41" s="115"/>
    </row>
    <row r="42" spans="9:15" x14ac:dyDescent="0.3">
      <c r="I42" s="112"/>
      <c r="J42" s="113"/>
    </row>
    <row r="43" spans="9:15" x14ac:dyDescent="0.3">
      <c r="I43" s="112"/>
      <c r="J43" s="113"/>
    </row>
    <row r="44" spans="9:15" x14ac:dyDescent="0.3">
      <c r="I44" s="112"/>
      <c r="J44" s="113"/>
    </row>
    <row r="45" spans="9:15" x14ac:dyDescent="0.3">
      <c r="I45" s="112"/>
      <c r="J45" s="113"/>
    </row>
    <row r="46" spans="9:15" x14ac:dyDescent="0.3">
      <c r="I46" s="112"/>
      <c r="J46" s="113"/>
    </row>
    <row r="47" spans="9:15" x14ac:dyDescent="0.3">
      <c r="I47" s="112"/>
      <c r="J47" s="113"/>
    </row>
    <row r="48" spans="9:15" x14ac:dyDescent="0.3">
      <c r="I48" s="112"/>
      <c r="J48" s="113"/>
    </row>
    <row r="49" spans="6:10" x14ac:dyDescent="0.3">
      <c r="I49" s="112"/>
      <c r="J49" s="113"/>
    </row>
    <row r="50" spans="6:10" x14ac:dyDescent="0.3">
      <c r="I50" s="112"/>
      <c r="J50" s="113"/>
    </row>
    <row r="51" spans="6:10" x14ac:dyDescent="0.3">
      <c r="I51" s="112"/>
      <c r="J51" s="113"/>
    </row>
    <row r="52" spans="6:10" x14ac:dyDescent="0.3">
      <c r="I52" s="112"/>
      <c r="J52" s="113"/>
    </row>
    <row r="53" spans="6:10" x14ac:dyDescent="0.3">
      <c r="I53" s="112"/>
      <c r="J53" s="113"/>
    </row>
    <row r="54" spans="6:10" x14ac:dyDescent="0.3">
      <c r="F54" s="6" t="e">
        <f>data!I15+data!I34=data!$J$15</f>
        <v>#VALUE!</v>
      </c>
      <c r="I54" s="112"/>
      <c r="J54" s="113"/>
    </row>
    <row r="55" spans="6:10" x14ac:dyDescent="0.3">
      <c r="I55" s="112"/>
      <c r="J55" s="113"/>
    </row>
    <row r="56" spans="6:10" x14ac:dyDescent="0.3">
      <c r="I56" s="112"/>
      <c r="J56" s="113"/>
    </row>
    <row r="57" spans="6:10" x14ac:dyDescent="0.3">
      <c r="I57" s="112"/>
      <c r="J57" s="113"/>
    </row>
    <row r="58" spans="6:10" x14ac:dyDescent="0.3">
      <c r="I58" s="112"/>
      <c r="J58" s="113"/>
    </row>
    <row r="59" spans="6:10" x14ac:dyDescent="0.3">
      <c r="I59" s="112"/>
      <c r="J59" s="113"/>
    </row>
    <row r="60" spans="6:10" x14ac:dyDescent="0.3">
      <c r="I60" s="112"/>
      <c r="J60" s="113"/>
    </row>
    <row r="61" spans="6:10" x14ac:dyDescent="0.3">
      <c r="I61" s="112"/>
      <c r="J61" s="113"/>
    </row>
    <row r="62" spans="6:10" x14ac:dyDescent="0.3">
      <c r="I62" s="112"/>
      <c r="J62" s="113"/>
    </row>
    <row r="63" spans="6:10" x14ac:dyDescent="0.3">
      <c r="I63" s="112"/>
      <c r="J63" s="113"/>
    </row>
    <row r="64" spans="6:10" x14ac:dyDescent="0.3">
      <c r="I64" s="112"/>
      <c r="J64" s="113"/>
    </row>
    <row r="65" spans="9:10" x14ac:dyDescent="0.3">
      <c r="I65" s="112"/>
      <c r="J65" s="113"/>
    </row>
    <row r="66" spans="9:10" x14ac:dyDescent="0.3">
      <c r="I66" s="112"/>
      <c r="J66" s="113"/>
    </row>
    <row r="67" spans="9:10" x14ac:dyDescent="0.3">
      <c r="I67" s="111"/>
      <c r="J67" s="113"/>
    </row>
    <row r="68" spans="9:10" x14ac:dyDescent="0.3">
      <c r="I68" s="111"/>
      <c r="J68" s="113"/>
    </row>
    <row r="69" spans="9:10" x14ac:dyDescent="0.3">
      <c r="I69" s="111"/>
      <c r="J69" s="113"/>
    </row>
    <row r="70" spans="9:10" x14ac:dyDescent="0.3">
      <c r="I70" s="111"/>
      <c r="J70" s="113"/>
    </row>
    <row r="71" spans="9:10" x14ac:dyDescent="0.3">
      <c r="I71" s="111"/>
      <c r="J71" s="113"/>
    </row>
    <row r="72" spans="9:10" x14ac:dyDescent="0.3">
      <c r="I72" s="111"/>
      <c r="J72" s="113"/>
    </row>
    <row r="73" spans="9:10" x14ac:dyDescent="0.3">
      <c r="I73" s="111"/>
      <c r="J73" s="113"/>
    </row>
    <row r="74" spans="9:10" x14ac:dyDescent="0.3">
      <c r="I74" s="111"/>
      <c r="J74" s="113"/>
    </row>
    <row r="75" spans="9:10" x14ac:dyDescent="0.3">
      <c r="I75" s="111"/>
      <c r="J75" s="113"/>
    </row>
    <row r="76" spans="9:10" x14ac:dyDescent="0.3">
      <c r="I76" s="111"/>
      <c r="J76" s="111"/>
    </row>
    <row r="77" spans="9:10" x14ac:dyDescent="0.3">
      <c r="I77" s="111"/>
      <c r="J77" s="111"/>
    </row>
    <row r="78" spans="9:10" x14ac:dyDescent="0.3">
      <c r="I78" s="111"/>
      <c r="J78" s="111"/>
    </row>
    <row r="79" spans="9:10" x14ac:dyDescent="0.3">
      <c r="I79" s="111"/>
      <c r="J79" s="111"/>
    </row>
    <row r="80" spans="9:10" x14ac:dyDescent="0.3">
      <c r="I80" s="111"/>
      <c r="J80" s="111"/>
    </row>
    <row r="81" spans="9:10" x14ac:dyDescent="0.3">
      <c r="I81" s="111"/>
      <c r="J81" s="111"/>
    </row>
  </sheetData>
  <mergeCells count="9">
    <mergeCell ref="A1:B1"/>
    <mergeCell ref="C1:G1"/>
    <mergeCell ref="A2:B2"/>
    <mergeCell ref="C2:G2"/>
    <mergeCell ref="C7:G7"/>
    <mergeCell ref="C3:G3"/>
    <mergeCell ref="C4:G4"/>
    <mergeCell ref="C5:G5"/>
    <mergeCell ref="C6:G6"/>
  </mergeCells>
  <pageMargins left="0.25" right="0.25" top="0.75" bottom="0.75" header="0.3" footer="0.3"/>
  <pageSetup paperSize="9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 прайс</vt:lpstr>
      <vt:lpstr>data</vt:lpstr>
    </vt:vector>
  </TitlesOfParts>
  <Company>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</dc:creator>
  <cp:lastModifiedBy>Ihar Buts</cp:lastModifiedBy>
  <cp:lastPrinted>2016-06-02T12:33:30Z</cp:lastPrinted>
  <dcterms:created xsi:type="dcterms:W3CDTF">2010-02-08T17:38:41Z</dcterms:created>
  <dcterms:modified xsi:type="dcterms:W3CDTF">2024-10-31T07:28:00Z</dcterms:modified>
</cp:coreProperties>
</file>